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!D2.1.1 Inwestycje  - UCZELNIE (inwestycje infrastr._nabór_4)\dokumentacja konsultacje\I obieg 13.06.25\dokumentacja na stonę\Umowa + załączniki\"/>
    </mc:Choice>
  </mc:AlternateContent>
  <xr:revisionPtr revIDLastSave="0" documentId="13_ncr:1_{0B16E905-3869-4DEE-8843-BFDC9B2184A7}" xr6:coauthVersionLast="47" xr6:coauthVersionMax="47" xr10:uidLastSave="{00000000-0000-0000-0000-000000000000}"/>
  <bookViews>
    <workbookView xWindow="28680" yWindow="-120" windowWidth="29040" windowHeight="17640" xr2:uid="{C4F5E594-90AE-416B-AFEE-A65B289A7D65}"/>
  </bookViews>
  <sheets>
    <sheet name="zał. 3 HRP" sheetId="1" r:id="rId1"/>
    <sheet name="zał. 3a HRF" sheetId="3" r:id="rId2"/>
    <sheet name="zał. 3b" sheetId="5" r:id="rId3"/>
    <sheet name="za. 3c" sheetId="6" r:id="rId4"/>
    <sheet name="Definicje" sheetId="2" r:id="rId5"/>
  </sheets>
  <definedNames>
    <definedName name="_xlnm._FilterDatabase" localSheetId="0" hidden="1">'zał. 3 HRP'!$B$15:$J$68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9" i="6" l="1"/>
  <c r="L39" i="6"/>
  <c r="K39" i="6"/>
  <c r="J39" i="6"/>
  <c r="XEX39" i="6" s="1"/>
  <c r="XEX38" i="6"/>
  <c r="XEX37" i="6"/>
  <c r="XEX36" i="6"/>
  <c r="XEX35" i="6"/>
  <c r="XEX34" i="6"/>
  <c r="M33" i="6"/>
  <c r="XEX33" i="6" s="1"/>
  <c r="L33" i="6"/>
  <c r="K33" i="6"/>
  <c r="J33" i="6"/>
  <c r="XEX32" i="6"/>
  <c r="XEX31" i="6"/>
  <c r="XEX30" i="6"/>
  <c r="XEX29" i="6"/>
  <c r="XEX28" i="6"/>
  <c r="M27" i="6"/>
  <c r="L27" i="6"/>
  <c r="K27" i="6"/>
  <c r="J27" i="6"/>
  <c r="XEX27" i="6" s="1"/>
  <c r="XEX26" i="6"/>
  <c r="XEX25" i="6"/>
  <c r="XEX24" i="6"/>
  <c r="XEX23" i="6"/>
  <c r="XEX22" i="6"/>
  <c r="M21" i="6"/>
  <c r="L21" i="6"/>
  <c r="K21" i="6"/>
  <c r="J21" i="6"/>
  <c r="XEX21" i="6" s="1"/>
  <c r="XEX20" i="6"/>
  <c r="XEX19" i="6"/>
  <c r="XEX17" i="6"/>
  <c r="XEX16" i="6"/>
  <c r="M15" i="6"/>
  <c r="M40" i="6" s="1"/>
  <c r="L15" i="6"/>
  <c r="L40" i="6" s="1"/>
  <c r="K15" i="6"/>
  <c r="K40" i="6" s="1"/>
  <c r="J15" i="6"/>
  <c r="J40" i="6" s="1"/>
  <c r="XEX14" i="6"/>
  <c r="XEX13" i="6"/>
  <c r="XEX12" i="6"/>
  <c r="XEX11" i="6"/>
  <c r="L42" i="5"/>
  <c r="M41" i="5"/>
  <c r="L41" i="5"/>
  <c r="K41" i="5"/>
  <c r="J41" i="5"/>
  <c r="M29" i="5"/>
  <c r="L29" i="5"/>
  <c r="K29" i="5"/>
  <c r="K42" i="5" s="1"/>
  <c r="J29" i="5"/>
  <c r="J42" i="5" s="1"/>
  <c r="M19" i="5"/>
  <c r="M42" i="5" s="1"/>
  <c r="L19" i="5"/>
  <c r="K19" i="5"/>
  <c r="J19" i="5"/>
  <c r="E43" i="3"/>
  <c r="XEX15" i="6" l="1"/>
  <c r="B50" i="3"/>
  <c r="E41" i="3" s="1"/>
  <c r="G19" i="1"/>
  <c r="W19" i="3"/>
  <c r="AK16" i="3"/>
  <c r="AK17" i="3"/>
  <c r="AK18" i="3"/>
  <c r="AK19" i="3"/>
  <c r="AK15" i="3"/>
  <c r="AD19" i="3"/>
  <c r="AD18" i="3"/>
  <c r="AD17" i="3"/>
  <c r="AD16" i="3"/>
  <c r="AD15" i="3"/>
  <c r="W16" i="3"/>
  <c r="W17" i="3"/>
  <c r="W18" i="3"/>
  <c r="W15" i="3"/>
  <c r="G19" i="3"/>
  <c r="F19" i="3"/>
  <c r="G18" i="3"/>
  <c r="F18" i="3"/>
  <c r="G17" i="3"/>
  <c r="F17" i="3"/>
  <c r="G16" i="3"/>
  <c r="F16" i="3"/>
  <c r="F15" i="3"/>
  <c r="G15" i="3"/>
  <c r="P19" i="3"/>
  <c r="P18" i="3"/>
  <c r="P17" i="3"/>
  <c r="P15" i="3"/>
  <c r="P16" i="3"/>
  <c r="H36" i="1"/>
  <c r="J23" i="1"/>
  <c r="G23" i="1"/>
  <c r="J43" i="1"/>
  <c r="H71" i="1"/>
  <c r="H72" i="1"/>
  <c r="H75" i="1"/>
  <c r="H77" i="1"/>
  <c r="H65" i="1"/>
  <c r="H63" i="1"/>
  <c r="H61" i="1"/>
  <c r="H60" i="1"/>
  <c r="J54" i="1"/>
  <c r="G54" i="1"/>
  <c r="J53" i="1"/>
  <c r="G53" i="1"/>
  <c r="J52" i="1"/>
  <c r="G52" i="1"/>
  <c r="I51" i="1"/>
  <c r="H51" i="1"/>
  <c r="J50" i="1"/>
  <c r="G50" i="1"/>
  <c r="J49" i="1"/>
  <c r="G49" i="1"/>
  <c r="J48" i="1"/>
  <c r="G48" i="1"/>
  <c r="J47" i="1"/>
  <c r="G47" i="1"/>
  <c r="J46" i="1"/>
  <c r="G46" i="1"/>
  <c r="J45" i="1"/>
  <c r="G45" i="1"/>
  <c r="I44" i="1"/>
  <c r="H44" i="1"/>
  <c r="H35" i="1"/>
  <c r="H40" i="1"/>
  <c r="H38" i="1"/>
  <c r="I18" i="1"/>
  <c r="I26" i="1"/>
  <c r="J29" i="1"/>
  <c r="J28" i="1"/>
  <c r="J27" i="1"/>
  <c r="J25" i="1"/>
  <c r="J24" i="1"/>
  <c r="J22" i="1"/>
  <c r="J21" i="1"/>
  <c r="J20" i="1"/>
  <c r="J19" i="1"/>
  <c r="G29" i="1"/>
  <c r="G28" i="1"/>
  <c r="G27" i="1"/>
  <c r="G25" i="1"/>
  <c r="G24" i="1"/>
  <c r="G22" i="1"/>
  <c r="G21" i="1"/>
  <c r="G20" i="1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6" i="3"/>
  <c r="E37" i="3"/>
  <c r="E38" i="3"/>
  <c r="H26" i="1"/>
  <c r="H18" i="1"/>
  <c r="O16" i="3"/>
  <c r="O17" i="3"/>
  <c r="O18" i="3"/>
  <c r="O19" i="3"/>
  <c r="O15" i="3"/>
  <c r="B51" i="3" l="1"/>
  <c r="B52" i="3" s="1"/>
  <c r="AD39" i="3"/>
  <c r="E19" i="3"/>
  <c r="AK39" i="3"/>
  <c r="E17" i="3"/>
  <c r="E18" i="3"/>
  <c r="W39" i="3"/>
  <c r="E15" i="3"/>
  <c r="H16" i="1" s="1"/>
  <c r="J16" i="1" s="1"/>
  <c r="P39" i="3"/>
  <c r="E16" i="3"/>
  <c r="I43" i="1"/>
  <c r="H76" i="1"/>
  <c r="H31" i="1"/>
  <c r="H74" i="1"/>
  <c r="H73" i="1"/>
  <c r="H78" i="1"/>
  <c r="H56" i="1"/>
  <c r="I17" i="1"/>
  <c r="I69" i="1" s="1"/>
  <c r="G26" i="1"/>
  <c r="J44" i="1"/>
  <c r="G44" i="1"/>
  <c r="G51" i="1"/>
  <c r="J51" i="1"/>
  <c r="J26" i="1"/>
  <c r="G18" i="1"/>
  <c r="J18" i="1"/>
  <c r="E35" i="3"/>
  <c r="E39" i="3" l="1"/>
  <c r="E40" i="3" s="1"/>
  <c r="P40" i="3"/>
  <c r="H55" i="1"/>
  <c r="H43" i="1" s="1"/>
  <c r="H66" i="1"/>
  <c r="H57" i="1" s="1"/>
  <c r="J56" i="1"/>
  <c r="J55" i="1" s="1"/>
  <c r="G56" i="1"/>
  <c r="G55" i="1" s="1"/>
  <c r="G43" i="1" s="1"/>
  <c r="H41" i="1"/>
  <c r="H32" i="1" s="1"/>
  <c r="H30" i="1"/>
  <c r="H17" i="1" s="1"/>
  <c r="G31" i="1"/>
  <c r="G30" i="1" s="1"/>
  <c r="G17" i="1" s="1"/>
  <c r="J31" i="1"/>
  <c r="J30" i="1" s="1"/>
  <c r="J17" i="1"/>
  <c r="J69" i="1" s="1"/>
  <c r="AD40" i="3"/>
  <c r="AK40" i="3"/>
  <c r="AQ40" i="3"/>
  <c r="AP40" i="3"/>
  <c r="AN40" i="3"/>
  <c r="AJ40" i="3"/>
  <c r="AI40" i="3"/>
  <c r="AG40" i="3"/>
  <c r="AC40" i="3"/>
  <c r="AB40" i="3"/>
  <c r="Z40" i="3"/>
  <c r="V40" i="3"/>
  <c r="U40" i="3"/>
  <c r="T40" i="3"/>
  <c r="S40" i="3"/>
  <c r="N40" i="3"/>
  <c r="L40" i="3"/>
  <c r="K38" i="3"/>
  <c r="I38" i="3"/>
  <c r="H38" i="3"/>
  <c r="K37" i="3"/>
  <c r="I37" i="3"/>
  <c r="H37" i="3"/>
  <c r="K36" i="3"/>
  <c r="I36" i="3"/>
  <c r="H36" i="3"/>
  <c r="D36" i="3" s="1"/>
  <c r="K35" i="3"/>
  <c r="I35" i="3"/>
  <c r="H35" i="3"/>
  <c r="K34" i="3"/>
  <c r="I34" i="3"/>
  <c r="H34" i="3"/>
  <c r="K33" i="3"/>
  <c r="I33" i="3"/>
  <c r="H33" i="3"/>
  <c r="K32" i="3"/>
  <c r="I32" i="3"/>
  <c r="H32" i="3"/>
  <c r="K31" i="3"/>
  <c r="I31" i="3"/>
  <c r="H31" i="3"/>
  <c r="K30" i="3"/>
  <c r="I30" i="3"/>
  <c r="H30" i="3"/>
  <c r="D30" i="3" s="1"/>
  <c r="K29" i="3"/>
  <c r="I29" i="3"/>
  <c r="H29" i="3"/>
  <c r="D29" i="3" s="1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D21" i="3" s="1"/>
  <c r="K20" i="3"/>
  <c r="I20" i="3"/>
  <c r="H20" i="3"/>
  <c r="H19" i="3"/>
  <c r="H18" i="3"/>
  <c r="H17" i="3"/>
  <c r="H16" i="3"/>
  <c r="J15" i="3"/>
  <c r="H15" i="3"/>
  <c r="C31" i="3" l="1"/>
  <c r="C37" i="3"/>
  <c r="H69" i="1"/>
  <c r="G69" i="1"/>
  <c r="H79" i="1"/>
  <c r="H70" i="1" s="1"/>
  <c r="J70" i="1" s="1"/>
  <c r="J32" i="1"/>
  <c r="J57" i="1"/>
  <c r="D15" i="3"/>
  <c r="D25" i="3"/>
  <c r="D20" i="3"/>
  <c r="C30" i="3"/>
  <c r="D37" i="3"/>
  <c r="D23" i="3"/>
  <c r="D28" i="3"/>
  <c r="D38" i="3"/>
  <c r="D22" i="3"/>
  <c r="C22" i="3"/>
  <c r="C29" i="3"/>
  <c r="D27" i="3"/>
  <c r="AA40" i="3"/>
  <c r="C28" i="3"/>
  <c r="C23" i="3"/>
  <c r="W40" i="3"/>
  <c r="AH40" i="3"/>
  <c r="AO40" i="3"/>
  <c r="D16" i="3"/>
  <c r="D34" i="3"/>
  <c r="D18" i="3"/>
  <c r="C36" i="3"/>
  <c r="C38" i="3"/>
  <c r="C34" i="3"/>
  <c r="C20" i="3"/>
  <c r="J40" i="3"/>
  <c r="D17" i="3"/>
  <c r="D24" i="3"/>
  <c r="D31" i="3"/>
  <c r="D35" i="3"/>
  <c r="D19" i="3"/>
  <c r="C21" i="3"/>
  <c r="C26" i="3"/>
  <c r="D33" i="3"/>
  <c r="D26" i="3"/>
  <c r="H40" i="3"/>
  <c r="D32" i="3"/>
  <c r="C27" i="3"/>
  <c r="C35" i="3"/>
  <c r="C25" i="3"/>
  <c r="C33" i="3"/>
  <c r="C24" i="3"/>
  <c r="C32" i="3"/>
  <c r="G16" i="1" l="1"/>
  <c r="D40" i="3"/>
  <c r="I16" i="1" l="1"/>
  <c r="K19" i="3"/>
  <c r="I19" i="3"/>
  <c r="O40" i="3"/>
  <c r="K18" i="3"/>
  <c r="I18" i="3" s="1"/>
  <c r="C18" i="3" s="1"/>
  <c r="K17" i="3"/>
  <c r="I17" i="3" s="1"/>
  <c r="C17" i="3" s="1"/>
  <c r="K16" i="3"/>
  <c r="K15" i="3"/>
  <c r="I15" i="3" s="1"/>
  <c r="C19" i="3" l="1"/>
  <c r="K40" i="3"/>
  <c r="C15" i="3"/>
  <c r="I16" i="3"/>
  <c r="C16" i="3" s="1"/>
  <c r="C40" i="3" l="1"/>
  <c r="I40" i="3"/>
  <c r="M40" i="3"/>
</calcChain>
</file>

<file path=xl/sharedStrings.xml><?xml version="1.0" encoding="utf-8"?>
<sst xmlns="http://schemas.openxmlformats.org/spreadsheetml/2006/main" count="349" uniqueCount="157">
  <si>
    <t>Harmonogram realizacji przedsięwzięcia i dokonywania wydatków</t>
  </si>
  <si>
    <t>koszt całkowity [netto]</t>
  </si>
  <si>
    <t>koszt kwalifikowalny</t>
  </si>
  <si>
    <t>koszt niekwalifikowalny</t>
  </si>
  <si>
    <t>Dofinansowanie</t>
  </si>
  <si>
    <t>Pozycje budżetu zadania</t>
  </si>
  <si>
    <t>Nazwa kosztu</t>
  </si>
  <si>
    <t>1.1</t>
  </si>
  <si>
    <t>Dostawy (inne niż środki trwałe)</t>
  </si>
  <si>
    <t>1.2</t>
  </si>
  <si>
    <t>1.3</t>
  </si>
  <si>
    <t>Roboty budowlane</t>
  </si>
  <si>
    <t>1.4</t>
  </si>
  <si>
    <t>1.5</t>
  </si>
  <si>
    <t>Personel projektu</t>
  </si>
  <si>
    <t>Koszty pośrednie</t>
  </si>
  <si>
    <t>Podatki i opłaty</t>
  </si>
  <si>
    <t>Nieruchomości</t>
  </si>
  <si>
    <t>Środki trwałe/Dostawy</t>
  </si>
  <si>
    <t>Usługi zewnętrzne</t>
  </si>
  <si>
    <t>Wartości niematerialne i prawne</t>
  </si>
  <si>
    <t>Nadzór/ zarządzanie inwestycją</t>
  </si>
  <si>
    <t>Data rozpoczęcia zadania</t>
  </si>
  <si>
    <t>Data zakończenia zadania</t>
  </si>
  <si>
    <t>Łącznie dla zadania</t>
  </si>
  <si>
    <t>Łącznie dla przedsięwzięcia</t>
  </si>
  <si>
    <t>Kategorie kosztów</t>
  </si>
  <si>
    <t>2.1</t>
  </si>
  <si>
    <t>2.2</t>
  </si>
  <si>
    <t>2.3</t>
  </si>
  <si>
    <t>Załącznik Nr 3 do Umowy o objęcie przedsięwzięcia wsparciem</t>
  </si>
  <si>
    <t>Numer umowy o objęcie wsparciem:</t>
  </si>
  <si>
    <t>(wszystkie kwoty podane są w zł)</t>
  </si>
  <si>
    <t>L.p.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</si>
  <si>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</si>
  <si>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</si>
  <si>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</si>
  <si>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</si>
  <si>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</si>
  <si>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</si>
  <si>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</si>
  <si>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</si>
  <si>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środki własne</t>
  </si>
  <si>
    <t>środki z innych źródeł niż własne</t>
  </si>
  <si>
    <t>[netto]</t>
  </si>
  <si>
    <t>[VAT]</t>
  </si>
  <si>
    <t>            </t>
  </si>
  <si>
    <t>RAZEM</t>
  </si>
  <si>
    <t>wyliczenia</t>
  </si>
  <si>
    <t>KKW max</t>
  </si>
  <si>
    <t xml:space="preserve">Ryczałt max </t>
  </si>
  <si>
    <t>sprawdzam</t>
  </si>
  <si>
    <t>max</t>
  </si>
  <si>
    <t>Numer zadania (CST 2021)</t>
  </si>
  <si>
    <t>Nazwa zadania (CST 2021)</t>
  </si>
  <si>
    <t>Przygotowanie terenu i przyłączenia obiektów do sieci</t>
  </si>
  <si>
    <t xml:space="preserve">Budowa obiektów podstawowych </t>
  </si>
  <si>
    <t>Instalacje</t>
  </si>
  <si>
    <t>Zagospodarowanie terenu i budowa obiektów pomocniczych</t>
  </si>
  <si>
    <t>Wyposażenie</t>
  </si>
  <si>
    <t>Prace przygotowawcze, projektowe, obsługa inwestorska oraz ewentualnie szkolenia i rozruch technologiczny</t>
  </si>
  <si>
    <t>Prace remontowo-budowlane (zaprojektuj + wybuduj) lub (wybuduj – zamawiający dostarcza projekt budowlany)</t>
  </si>
  <si>
    <t>Budowa nowych budynków zgodna z art. 3 pkt 6 Prawo budowlane</t>
  </si>
  <si>
    <t>Budowa zgodna z art. 3 pkt 6 Prawo budowlane, Modernizacja zgodna z art. 3 pkt 7a oraz wyposażenie</t>
  </si>
  <si>
    <t>Kategoria wydatków (CST 2021)</t>
  </si>
  <si>
    <t>(KKW bez Ryczałt) max</t>
  </si>
  <si>
    <t>1.6</t>
  </si>
  <si>
    <t>1.7</t>
  </si>
  <si>
    <t>1.8</t>
  </si>
  <si>
    <t>1.9</t>
  </si>
  <si>
    <t>1.10</t>
  </si>
  <si>
    <r>
      <t xml:space="preserve">Nieruchomości, </t>
    </r>
    <r>
      <rPr>
        <sz val="11"/>
        <color rgb="FFC00000"/>
        <rFont val="Calibri"/>
        <family val="2"/>
        <charset val="238"/>
        <scheme val="minor"/>
      </rPr>
      <t>z wyłączeniem gruntu</t>
    </r>
  </si>
  <si>
    <t>a</t>
  </si>
  <si>
    <t>d</t>
  </si>
  <si>
    <t>b</t>
  </si>
  <si>
    <t>c</t>
  </si>
  <si>
    <t>e</t>
  </si>
  <si>
    <t>f</t>
  </si>
  <si>
    <t>g</t>
  </si>
  <si>
    <t>h</t>
  </si>
  <si>
    <t>Koszty kwalifikowalne wynikają bezpośrednio z zakresu rzeczowego poszczególnych projektów inwestycyjnych.</t>
  </si>
  <si>
    <r>
      <t>a.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Podatki i opłaty</t>
    </r>
  </si>
  <si>
    <r>
      <t>b.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Nieruchomości, z wyłączeniem gruntu</t>
    </r>
  </si>
  <si>
    <r>
      <t>c.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Lato"/>
        <family val="2"/>
        <charset val="238"/>
      </rPr>
      <t>Środki trwałe/Dostawy</t>
    </r>
  </si>
  <si>
    <r>
      <t>d.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Usługi zewnętrzne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</si>
  <si>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Wartości niematerialne i prawne</t>
    </r>
  </si>
  <si>
    <r>
      <t>f.</t>
    </r>
    <r>
      <rPr>
        <sz val="7"/>
        <color theme="1"/>
        <rFont val="Times New Roman"/>
        <family val="1"/>
        <charset val="238"/>
      </rPr>
      <t xml:space="preserve">           </t>
    </r>
    <r>
      <rPr>
        <sz val="10"/>
        <color theme="1"/>
        <rFont val="Lato"/>
        <family val="2"/>
        <charset val="238"/>
      </rPr>
      <t>Roboty budowlane</t>
    </r>
  </si>
  <si>
    <r>
      <t>g.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Nadzór/ zarządzanie inwestycją</t>
    </r>
  </si>
  <si>
    <r>
      <t>h.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Dostawy (inne niż środki trwałe)</t>
    </r>
  </si>
  <si>
    <t>2.4</t>
  </si>
  <si>
    <t>2.5</t>
  </si>
  <si>
    <t>2.6</t>
  </si>
  <si>
    <t>2.7</t>
  </si>
  <si>
    <t>2.8</t>
  </si>
  <si>
    <t>2.9</t>
  </si>
  <si>
    <t>2.10</t>
  </si>
  <si>
    <t>Zadanie 1. Projekt 1 (HRF)</t>
  </si>
  <si>
    <t>Zadanie 2. Projekt 2 (HRF)</t>
  </si>
  <si>
    <t>KWOTA Z HRF</t>
  </si>
  <si>
    <t>KPO</t>
  </si>
  <si>
    <t>wydatki bieżące [netto]</t>
  </si>
  <si>
    <t>wydatki majątkowe [netto]</t>
  </si>
  <si>
    <t>KPO
[netto]</t>
  </si>
  <si>
    <t>Nazwa projektu inwestycyjnego</t>
  </si>
  <si>
    <t>Nazwa Projektu nr 1</t>
  </si>
  <si>
    <t>Nazwa Projektu nr 2</t>
  </si>
  <si>
    <t>Nazwa Projektu nr 3</t>
  </si>
  <si>
    <t>Nazwa Projektu nr 4</t>
  </si>
  <si>
    <t>Nazwa Projektu nr 5</t>
  </si>
  <si>
    <r>
      <rPr>
        <b/>
        <sz val="11"/>
        <color theme="1"/>
        <rFont val="Calibri"/>
        <family val="2"/>
        <charset val="238"/>
        <scheme val="minor"/>
      </rPr>
      <t>Nazwa uczelni (OOW):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Nazwa przedsiwzięcia</t>
    </r>
    <r>
      <rPr>
        <sz val="11"/>
        <color theme="1"/>
        <rFont val="Calibri"/>
        <family val="2"/>
        <charset val="238"/>
        <scheme val="minor"/>
      </rPr>
      <t>:</t>
    </r>
  </si>
  <si>
    <t>Nazwa przedsięwzięcia:</t>
  </si>
  <si>
    <t>Załącznik Nr 3a do Umowy o objęcie przedsięwzięcia wsparciem</t>
  </si>
  <si>
    <t>Harmonogram Rzeczowo-Finansowy Przedsięwzięcia</t>
  </si>
  <si>
    <t>Harmonogram Kosztowy Przedsięwzięcia</t>
  </si>
  <si>
    <t>Nazwa Projektu 1</t>
  </si>
  <si>
    <t>Nazwa Projektu 2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</si>
  <si>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</si>
  <si>
    <t>Prace remontowo-budowlane (zaprojektuj + wybuduj lub wybuduj – zamawiający dostarcza projekt budowlany)</t>
  </si>
  <si>
    <r>
      <t>Ryczałt - koszty pośrednie (7% KKW)</t>
    </r>
    <r>
      <rPr>
        <vertAlign val="superscript"/>
        <sz val="11"/>
        <color rgb="FF000000"/>
        <rFont val="Calibri"/>
        <family val="2"/>
        <charset val="238"/>
        <scheme val="minor"/>
      </rPr>
      <t>*max 1.602.803,74 zł</t>
    </r>
  </si>
  <si>
    <t>Wykaz rzeczowo-finansowy</t>
  </si>
  <si>
    <t>Wykaz wyposażenia planowanego do zakupu w ramach przedmiotowego Przedsięwzięcia</t>
  </si>
  <si>
    <t>Lp.</t>
  </si>
  <si>
    <t>Nr zadania</t>
  </si>
  <si>
    <t>Nazwa zadania</t>
  </si>
  <si>
    <t>Nazwa kosztu (zgodnie z CST2021)</t>
  </si>
  <si>
    <t>Kategoria wydatku (zgodnie z CST2021)</t>
  </si>
  <si>
    <t xml:space="preserve">Rodzaj kosztu (nazwa sprzętu) </t>
  </si>
  <si>
    <t>Doposażana komórka organizacyjna</t>
  </si>
  <si>
    <t>Ilość (szt)</t>
  </si>
  <si>
    <t>Koszt jednostkowy netto (zł)</t>
  </si>
  <si>
    <t>Koszt całkowity netto (zł)</t>
  </si>
  <si>
    <t>Koszt VAT (zł)</t>
  </si>
  <si>
    <t>Koszt całkowity brutto (zł)</t>
  </si>
  <si>
    <t>Koszt kwalifikowalny (zł)</t>
  </si>
  <si>
    <t>Zadanie 1</t>
  </si>
  <si>
    <t>Zadanie 2</t>
  </si>
  <si>
    <t>Zadanie 3</t>
  </si>
  <si>
    <t>Wykaz kosztów usług budowlano-montażowych planowanych w ramach przedmiotowego Przedsięwzięcia</t>
  </si>
  <si>
    <r>
      <rPr>
        <b/>
        <sz val="10"/>
        <rFont val="Arial"/>
        <family val="2"/>
        <charset val="238"/>
      </rPr>
      <t xml:space="preserve">Kalkulacja przewidywanych kosztów </t>
    </r>
    <r>
      <rPr>
        <sz val="10"/>
        <rFont val="Arial"/>
        <family val="2"/>
        <charset val="238"/>
      </rPr>
      <t xml:space="preserve">
(w przypadku większej liczby kosztów istnieje możliwość dodawania kolejnych wierszy, należy zwrócić szczególna uwagę na poprawne sumowanie)
</t>
    </r>
  </si>
  <si>
    <t xml:space="preserve">Nazwa kosztu (zgodnie z CST2021)
</t>
  </si>
  <si>
    <r>
      <t xml:space="preserve">Rodzaj kosztów
</t>
    </r>
    <r>
      <rPr>
        <i/>
        <sz val="10"/>
        <rFont val="Arial"/>
        <family val="2"/>
        <charset val="238"/>
      </rPr>
      <t>roboty budowlane (należy wykazać koszty robót budowalnych, instalacyjnych, prac wykończeniowych, dostaw w ramach tych robót)
usługi (należy wskazać rodzaje usług np. opracowanie projektu ect.),
dostawy (należy wskazać wszytkie rodzaje dostaw tj. meble, urządzenia, sprzęty, maszyny, ect.)</t>
    </r>
  </si>
  <si>
    <t>Liczba jednostek</t>
  </si>
  <si>
    <t>Koszt jednostkowy 
netto (zł)</t>
  </si>
  <si>
    <r>
      <t xml:space="preserve">Rodzaj miary </t>
    </r>
    <r>
      <rPr>
        <i/>
        <sz val="10"/>
        <color indexed="8"/>
        <rFont val="Arial"/>
        <family val="2"/>
        <charset val="238"/>
      </rPr>
      <t>(np. godzina, dzień, doba, miesiąc, sztuka, komplet, strona, osoba)</t>
    </r>
  </si>
  <si>
    <t>Koszt całkowity netto 
(w zł)</t>
  </si>
  <si>
    <t>Koszt VAT (w zł)</t>
  </si>
  <si>
    <t>Koszt całkowity brutto 
(w zł)</t>
  </si>
  <si>
    <t xml:space="preserve">Szczegółowy zakres wydatku, np. prac budowlanych </t>
  </si>
  <si>
    <t>Zadanie 4</t>
  </si>
  <si>
    <t>Zadanie 5</t>
  </si>
  <si>
    <t>Dostawy* (inne niż środki trwałe)</t>
  </si>
  <si>
    <t>Załącznik Nr 3b do Umowy o objęcie przedsięwzięcia wsparciem</t>
  </si>
  <si>
    <t>suma KPO total bez ryczałtu</t>
  </si>
  <si>
    <t>Informacja o źródach finansowania środkow innych niż środki własne (jeśli dotyczy)</t>
  </si>
  <si>
    <t>Nazwa inwestycji</t>
  </si>
  <si>
    <t>źródło finansowania - środki z innych źródeł niż własne</t>
  </si>
  <si>
    <r>
      <t>Załącznik Nr 3</t>
    </r>
    <r>
      <rPr>
        <b/>
        <sz val="12"/>
        <rFont val="Lato"/>
        <family val="2"/>
        <charset val="238"/>
      </rPr>
      <t>c</t>
    </r>
    <r>
      <rPr>
        <b/>
        <sz val="12"/>
        <color theme="1"/>
        <rFont val="Lato"/>
        <family val="2"/>
        <charset val="238"/>
      </rPr>
      <t xml:space="preserve"> do Umowy o objęcie przedsięwzięcia wsparciem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</si>
</sst>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46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orbel"/>
      <family val="2"/>
      <charset val="238"/>
    </font>
    <font>
      <sz val="11"/>
      <color theme="1"/>
      <name val="Corbel"/>
      <family val="2"/>
      <charset val="238"/>
    </font>
    <font>
      <vertAlign val="superscript"/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sz val="7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;lato"/>
      <charset val="238"/>
    </font>
    <font>
      <b/>
      <sz val="12"/>
      <color theme="1"/>
      <name val=";lato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CE"/>
      <charset val="238"/>
    </font>
    <font>
      <b/>
      <sz val="12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  <font>
      <b/>
      <sz val="12"/>
      <name val="Lato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254">
    <xf numFmtId="0" fontId="0" fillId="0" borderId="0" xfId="0"/>
    <xf numFmtId="0" fontId="3" fillId="0" borderId="0" xfId="0" applyFont="1"/>
    <xf numFmtId="0" fontId="0" fillId="0" borderId="7" xfId="0" applyBorder="1"/>
    <xf numFmtId="4" fontId="0" fillId="0" borderId="7" xfId="0" applyNumberFormat="1" applyBorder="1"/>
    <xf numFmtId="14" fontId="5" fillId="0" borderId="7" xfId="0" applyNumberFormat="1" applyFont="1" applyBorder="1"/>
    <xf numFmtId="0" fontId="2" fillId="3" borderId="18" xfId="0" applyFont="1" applyFill="1" applyBorder="1"/>
    <xf numFmtId="4" fontId="6" fillId="0" borderId="7" xfId="0" applyNumberFormat="1" applyFont="1" applyBorder="1"/>
    <xf numFmtId="4" fontId="0" fillId="0" borderId="4" xfId="0" applyNumberForma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0" xfId="0" applyAlignment="1">
      <alignment horizontal="left" vertical="top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11" fillId="0" borderId="0" xfId="0" applyFont="1"/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wrapText="1"/>
      <protection locked="0"/>
    </xf>
    <xf numFmtId="4" fontId="0" fillId="0" borderId="3" xfId="0" applyNumberFormat="1" applyBorder="1"/>
    <xf numFmtId="4" fontId="2" fillId="0" borderId="4" xfId="0" applyNumberFormat="1" applyFont="1" applyBorder="1"/>
    <xf numFmtId="4" fontId="0" fillId="0" borderId="4" xfId="0" applyNumberFormat="1" applyBorder="1" applyProtection="1">
      <protection locked="0"/>
    </xf>
    <xf numFmtId="4" fontId="0" fillId="0" borderId="35" xfId="0" applyNumberFormat="1" applyBorder="1" applyProtection="1"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13" fillId="0" borderId="38" xfId="0" applyFont="1" applyBorder="1" applyAlignment="1" applyProtection="1">
      <alignment wrapText="1"/>
      <protection locked="0"/>
    </xf>
    <xf numFmtId="0" fontId="14" fillId="0" borderId="38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4" fontId="0" fillId="0" borderId="41" xfId="0" applyNumberFormat="1" applyBorder="1"/>
    <xf numFmtId="4" fontId="0" fillId="0" borderId="42" xfId="0" applyNumberFormat="1" applyBorder="1"/>
    <xf numFmtId="4" fontId="0" fillId="0" borderId="9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43" xfId="0" applyBorder="1" applyAlignment="1" applyProtection="1">
      <alignment wrapText="1"/>
      <protection locked="0"/>
    </xf>
    <xf numFmtId="4" fontId="0" fillId="7" borderId="14" xfId="0" applyNumberFormat="1" applyFill="1" applyBorder="1"/>
    <xf numFmtId="4" fontId="0" fillId="7" borderId="15" xfId="0" applyNumberFormat="1" applyFill="1" applyBorder="1"/>
    <xf numFmtId="4" fontId="0" fillId="7" borderId="16" xfId="0" applyNumberFormat="1" applyFill="1" applyBorder="1"/>
    <xf numFmtId="4" fontId="0" fillId="7" borderId="13" xfId="0" applyNumberFormat="1" applyFill="1" applyBorder="1"/>
    <xf numFmtId="4" fontId="0" fillId="7" borderId="45" xfId="0" applyNumberFormat="1" applyFill="1" applyBorder="1"/>
    <xf numFmtId="4" fontId="0" fillId="7" borderId="46" xfId="0" applyNumberFormat="1" applyFill="1" applyBorder="1"/>
    <xf numFmtId="4" fontId="0" fillId="7" borderId="47" xfId="0" applyNumberFormat="1" applyFill="1" applyBorder="1"/>
    <xf numFmtId="0" fontId="16" fillId="0" borderId="0" xfId="0" applyFont="1"/>
    <xf numFmtId="4" fontId="0" fillId="0" borderId="0" xfId="0" applyNumberFormat="1"/>
    <xf numFmtId="0" fontId="0" fillId="0" borderId="48" xfId="0" applyBorder="1"/>
    <xf numFmtId="0" fontId="0" fillId="0" borderId="19" xfId="0" applyBorder="1"/>
    <xf numFmtId="4" fontId="0" fillId="0" borderId="20" xfId="0" applyNumberFormat="1" applyBorder="1"/>
    <xf numFmtId="4" fontId="17" fillId="0" borderId="20" xfId="0" applyNumberFormat="1" applyFont="1" applyBorder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2" fillId="3" borderId="49" xfId="0" applyFont="1" applyFill="1" applyBorder="1"/>
    <xf numFmtId="14" fontId="2" fillId="3" borderId="50" xfId="0" applyNumberFormat="1" applyFont="1" applyFill="1" applyBorder="1"/>
    <xf numFmtId="14" fontId="0" fillId="3" borderId="50" xfId="0" applyNumberFormat="1" applyFill="1" applyBorder="1"/>
    <xf numFmtId="0" fontId="8" fillId="3" borderId="45" xfId="0" applyFont="1" applyFill="1" applyBorder="1"/>
    <xf numFmtId="0" fontId="2" fillId="3" borderId="51" xfId="0" applyFont="1" applyFill="1" applyBorder="1"/>
    <xf numFmtId="49" fontId="2" fillId="0" borderId="7" xfId="0" applyNumberFormat="1" applyFont="1" applyBorder="1"/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0" fillId="0" borderId="7" xfId="0" applyBorder="1" applyAlignment="1">
      <alignment wrapText="1"/>
    </xf>
    <xf numFmtId="0" fontId="19" fillId="0" borderId="7" xfId="0" applyFont="1" applyBorder="1"/>
    <xf numFmtId="49" fontId="2" fillId="8" borderId="7" xfId="0" applyNumberFormat="1" applyFont="1" applyFill="1" applyBorder="1"/>
    <xf numFmtId="0" fontId="20" fillId="8" borderId="7" xfId="0" applyFont="1" applyFill="1" applyBorder="1" applyAlignment="1">
      <alignment wrapText="1"/>
    </xf>
    <xf numFmtId="14" fontId="2" fillId="8" borderId="7" xfId="0" applyNumberFormat="1" applyFont="1" applyFill="1" applyBorder="1"/>
    <xf numFmtId="14" fontId="5" fillId="8" borderId="7" xfId="0" applyNumberFormat="1" applyFont="1" applyFill="1" applyBorder="1"/>
    <xf numFmtId="0" fontId="19" fillId="8" borderId="7" xfId="0" applyFont="1" applyFill="1" applyBorder="1"/>
    <xf numFmtId="0" fontId="0" fillId="8" borderId="7" xfId="0" applyFill="1" applyBorder="1" applyAlignment="1">
      <alignment wrapText="1"/>
    </xf>
    <xf numFmtId="4" fontId="7" fillId="0" borderId="18" xfId="0" applyNumberFormat="1" applyFont="1" applyBorder="1"/>
    <xf numFmtId="4" fontId="20" fillId="8" borderId="7" xfId="0" applyNumberFormat="1" applyFont="1" applyFill="1" applyBorder="1" applyAlignment="1">
      <alignment wrapText="1"/>
    </xf>
    <xf numFmtId="0" fontId="18" fillId="2" borderId="2" xfId="0" applyFont="1" applyFill="1" applyBorder="1"/>
    <xf numFmtId="0" fontId="5" fillId="2" borderId="3" xfId="0" applyFont="1" applyFill="1" applyBorder="1"/>
    <xf numFmtId="14" fontId="5" fillId="2" borderId="4" xfId="0" applyNumberFormat="1" applyFont="1" applyFill="1" applyBorder="1"/>
    <xf numFmtId="0" fontId="7" fillId="2" borderId="4" xfId="0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0" fontId="2" fillId="3" borderId="50" xfId="0" applyFont="1" applyFill="1" applyBorder="1"/>
    <xf numFmtId="4" fontId="0" fillId="0" borderId="5" xfId="0" applyNumberFormat="1" applyBorder="1"/>
    <xf numFmtId="4" fontId="2" fillId="3" borderId="51" xfId="0" applyNumberFormat="1" applyFont="1" applyFill="1" applyBorder="1"/>
    <xf numFmtId="0" fontId="0" fillId="9" borderId="0" xfId="0" applyFill="1" applyAlignment="1">
      <alignment horizontal="right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5"/>
    </xf>
    <xf numFmtId="0" fontId="0" fillId="0" borderId="31" xfId="0" applyBorder="1"/>
    <xf numFmtId="0" fontId="0" fillId="0" borderId="36" xfId="0" applyBorder="1"/>
    <xf numFmtId="0" fontId="0" fillId="2" borderId="0" xfId="0" applyFill="1" applyAlignment="1">
      <alignment horizontal="right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9" fillId="2" borderId="5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26" xfId="0" applyBorder="1"/>
    <xf numFmtId="4" fontId="0" fillId="0" borderId="26" xfId="0" applyNumberFormat="1" applyBorder="1"/>
    <xf numFmtId="0" fontId="7" fillId="0" borderId="7" xfId="0" applyFont="1" applyBorder="1" applyAlignment="1">
      <alignment wrapText="1"/>
    </xf>
    <xf numFmtId="0" fontId="0" fillId="10" borderId="0" xfId="0" applyFill="1"/>
    <xf numFmtId="0" fontId="4" fillId="10" borderId="52" xfId="0" applyFont="1" applyFill="1" applyBorder="1" applyAlignment="1">
      <alignment horizontal="center"/>
    </xf>
    <xf numFmtId="0" fontId="4" fillId="10" borderId="41" xfId="0" applyFont="1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2" xfId="0" applyFill="1" applyBorder="1"/>
    <xf numFmtId="0" fontId="6" fillId="10" borderId="11" xfId="0" applyFont="1" applyFill="1" applyBorder="1"/>
    <xf numFmtId="4" fontId="0" fillId="10" borderId="42" xfId="0" applyNumberFormat="1" applyFill="1" applyBorder="1" applyAlignment="1">
      <alignment horizontal="center"/>
    </xf>
    <xf numFmtId="4" fontId="0" fillId="10" borderId="42" xfId="0" applyNumberFormat="1" applyFill="1" applyBorder="1"/>
    <xf numFmtId="4" fontId="0" fillId="10" borderId="54" xfId="0" applyNumberFormat="1" applyFill="1" applyBorder="1" applyAlignment="1">
      <alignment horizontal="center"/>
    </xf>
    <xf numFmtId="4" fontId="2" fillId="3" borderId="50" xfId="0" applyNumberFormat="1" applyFont="1" applyFill="1" applyBorder="1"/>
    <xf numFmtId="0" fontId="21" fillId="0" borderId="44" xfId="0" applyFont="1" applyBorder="1" applyAlignment="1" applyProtection="1">
      <alignment wrapText="1"/>
      <protection locked="0"/>
    </xf>
    <xf numFmtId="4" fontId="0" fillId="0" borderId="15" xfId="0" applyNumberFormat="1" applyBorder="1"/>
    <xf numFmtId="4" fontId="0" fillId="0" borderId="13" xfId="0" applyNumberFormat="1" applyBorder="1" applyProtection="1">
      <protection locked="0"/>
    </xf>
    <xf numFmtId="4" fontId="6" fillId="0" borderId="4" xfId="0" applyNumberFormat="1" applyFont="1" applyBorder="1" applyProtection="1">
      <protection locked="0"/>
    </xf>
    <xf numFmtId="4" fontId="6" fillId="0" borderId="4" xfId="0" applyNumberFormat="1" applyFont="1" applyBorder="1"/>
    <xf numFmtId="0" fontId="9" fillId="0" borderId="0" xfId="0" applyFont="1" applyAlignment="1">
      <alignment horizontal="center" vertical="center" wrapText="1"/>
    </xf>
    <xf numFmtId="0" fontId="24" fillId="0" borderId="7" xfId="0" applyFont="1" applyBorder="1"/>
    <xf numFmtId="4" fontId="20" fillId="0" borderId="7" xfId="0" applyNumberFormat="1" applyFont="1" applyBorder="1" applyAlignment="1">
      <alignment wrapText="1"/>
    </xf>
    <xf numFmtId="0" fontId="12" fillId="5" borderId="33" xfId="0" applyFont="1" applyFill="1" applyBorder="1" applyAlignment="1">
      <alignment horizontal="center" vertical="center" wrapText="1"/>
    </xf>
    <xf numFmtId="4" fontId="0" fillId="0" borderId="3" xfId="0" applyNumberFormat="1" applyBorder="1" applyProtection="1">
      <protection locked="0"/>
    </xf>
    <xf numFmtId="4" fontId="0" fillId="0" borderId="56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7" borderId="51" xfId="0" applyNumberFormat="1" applyFill="1" applyBorder="1"/>
    <xf numFmtId="0" fontId="25" fillId="6" borderId="14" xfId="0" applyFont="1" applyFill="1" applyBorder="1" applyAlignment="1">
      <alignment horizontal="center" vertical="center" wrapText="1"/>
    </xf>
    <xf numFmtId="0" fontId="25" fillId="6" borderId="32" xfId="0" applyFont="1" applyFill="1" applyBorder="1" applyAlignment="1">
      <alignment horizontal="center" vertical="center" wrapText="1"/>
    </xf>
    <xf numFmtId="4" fontId="0" fillId="0" borderId="57" xfId="0" applyNumberFormat="1" applyBorder="1" applyProtection="1">
      <protection locked="0"/>
    </xf>
    <xf numFmtId="0" fontId="12" fillId="5" borderId="15" xfId="0" applyFont="1" applyFill="1" applyBorder="1" applyAlignment="1">
      <alignment horizontal="center" vertical="center" wrapText="1"/>
    </xf>
    <xf numFmtId="4" fontId="0" fillId="0" borderId="1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0" fontId="27" fillId="0" borderId="0" xfId="0" applyFont="1"/>
    <xf numFmtId="0" fontId="28" fillId="0" borderId="0" xfId="0" applyFont="1"/>
    <xf numFmtId="4" fontId="7" fillId="0" borderId="7" xfId="0" applyNumberFormat="1" applyFont="1" applyBorder="1"/>
    <xf numFmtId="4" fontId="7" fillId="0" borderId="5" xfId="0" applyNumberFormat="1" applyFont="1" applyBorder="1"/>
    <xf numFmtId="0" fontId="2" fillId="0" borderId="7" xfId="0" applyFont="1" applyBorder="1" applyAlignment="1">
      <alignment wrapText="1"/>
    </xf>
    <xf numFmtId="4" fontId="6" fillId="0" borderId="5" xfId="0" applyNumberFormat="1" applyFont="1" applyBorder="1"/>
    <xf numFmtId="0" fontId="1" fillId="0" borderId="0" xfId="0" applyFont="1" applyAlignment="1">
      <alignment wrapText="1"/>
    </xf>
    <xf numFmtId="4" fontId="6" fillId="0" borderId="20" xfId="0" applyNumberFormat="1" applyFont="1" applyBorder="1"/>
    <xf numFmtId="0" fontId="0" fillId="0" borderId="0" xfId="0" applyAlignment="1">
      <alignment horizontal="center" wrapText="1"/>
    </xf>
    <xf numFmtId="0" fontId="30" fillId="0" borderId="0" xfId="0" applyFont="1"/>
    <xf numFmtId="0" fontId="31" fillId="0" borderId="0" xfId="0" applyFont="1"/>
    <xf numFmtId="0" fontId="32" fillId="11" borderId="7" xfId="0" applyFont="1" applyFill="1" applyBorder="1" applyAlignment="1">
      <alignment horizontal="center" vertical="center"/>
    </xf>
    <xf numFmtId="0" fontId="32" fillId="11" borderId="7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left" vertical="center"/>
    </xf>
    <xf numFmtId="0" fontId="34" fillId="12" borderId="7" xfId="0" applyFont="1" applyFill="1" applyBorder="1" applyAlignment="1">
      <alignment vertical="center" wrapText="1"/>
    </xf>
    <xf numFmtId="164" fontId="33" fillId="12" borderId="7" xfId="0" applyNumberFormat="1" applyFont="1" applyFill="1" applyBorder="1" applyAlignment="1">
      <alignment vertical="center" wrapText="1"/>
    </xf>
    <xf numFmtId="0" fontId="0" fillId="13" borderId="7" xfId="0" applyFill="1" applyBorder="1"/>
    <xf numFmtId="164" fontId="2" fillId="13" borderId="7" xfId="0" applyNumberFormat="1" applyFont="1" applyFill="1" applyBorder="1"/>
    <xf numFmtId="0" fontId="32" fillId="12" borderId="37" xfId="0" applyFont="1" applyFill="1" applyBorder="1" applyAlignment="1" applyProtection="1">
      <alignment vertical="center" wrapText="1"/>
      <protection locked="0"/>
    </xf>
    <xf numFmtId="0" fontId="32" fillId="12" borderId="60" xfId="0" applyFont="1" applyFill="1" applyBorder="1" applyAlignment="1" applyProtection="1">
      <alignment vertical="center" wrapText="1"/>
      <protection locked="0"/>
    </xf>
    <xf numFmtId="164" fontId="35" fillId="0" borderId="7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6" fillId="0" borderId="0" xfId="0" applyFont="1" applyProtection="1">
      <protection locked="0"/>
    </xf>
    <xf numFmtId="0" fontId="37" fillId="11" borderId="7" xfId="0" applyFont="1" applyFill="1" applyBorder="1" applyAlignment="1">
      <alignment horizontal="center" vertical="center" wrapText="1"/>
    </xf>
    <xf numFmtId="0" fontId="35" fillId="11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3" fillId="0" borderId="7" xfId="0" applyFont="1" applyBorder="1" applyAlignment="1" applyProtection="1">
      <alignment horizontal="left"/>
      <protection locked="0"/>
    </xf>
    <xf numFmtId="0" fontId="39" fillId="0" borderId="7" xfId="0" applyFont="1" applyBorder="1" applyAlignment="1" applyProtection="1">
      <alignment wrapText="1"/>
      <protection locked="0"/>
    </xf>
    <xf numFmtId="0" fontId="33" fillId="0" borderId="7" xfId="0" applyFont="1" applyBorder="1" applyProtection="1">
      <protection locked="0"/>
    </xf>
    <xf numFmtId="2" fontId="33" fillId="0" borderId="7" xfId="1" applyNumberFormat="1" applyFont="1" applyFill="1" applyBorder="1" applyAlignment="1" applyProtection="1">
      <protection locked="0"/>
    </xf>
    <xf numFmtId="2" fontId="33" fillId="12" borderId="7" xfId="0" applyNumberFormat="1" applyFont="1" applyFill="1" applyBorder="1"/>
    <xf numFmtId="0" fontId="36" fillId="0" borderId="7" xfId="0" applyFont="1" applyBorder="1" applyProtection="1">
      <protection locked="0"/>
    </xf>
    <xf numFmtId="44" fontId="0" fillId="0" borderId="0" xfId="0" applyNumberFormat="1" applyProtection="1">
      <protection locked="0"/>
    </xf>
    <xf numFmtId="0" fontId="36" fillId="0" borderId="7" xfId="0" applyFont="1" applyBorder="1" applyAlignment="1" applyProtection="1">
      <alignment wrapText="1"/>
      <protection locked="0"/>
    </xf>
    <xf numFmtId="0" fontId="33" fillId="13" borderId="7" xfId="0" applyFont="1" applyFill="1" applyBorder="1" applyAlignment="1" applyProtection="1">
      <alignment horizontal="left"/>
      <protection locked="0"/>
    </xf>
    <xf numFmtId="0" fontId="36" fillId="13" borderId="7" xfId="0" applyFont="1" applyFill="1" applyBorder="1" applyAlignment="1" applyProtection="1">
      <alignment wrapText="1"/>
      <protection locked="0"/>
    </xf>
    <xf numFmtId="0" fontId="33" fillId="13" borderId="7" xfId="0" applyFont="1" applyFill="1" applyBorder="1" applyProtection="1">
      <protection locked="0"/>
    </xf>
    <xf numFmtId="2" fontId="33" fillId="13" borderId="7" xfId="1" applyNumberFormat="1" applyFont="1" applyFill="1" applyBorder="1" applyAlignment="1" applyProtection="1">
      <protection locked="0"/>
    </xf>
    <xf numFmtId="2" fontId="32" fillId="13" borderId="7" xfId="0" applyNumberFormat="1" applyFont="1" applyFill="1" applyBorder="1"/>
    <xf numFmtId="0" fontId="36" fillId="13" borderId="7" xfId="0" applyFont="1" applyFill="1" applyBorder="1" applyProtection="1">
      <protection locked="0"/>
    </xf>
    <xf numFmtId="0" fontId="39" fillId="0" borderId="7" xfId="0" applyFont="1" applyBorder="1" applyAlignment="1" applyProtection="1">
      <alignment vertical="top" wrapText="1"/>
      <protection locked="0"/>
    </xf>
    <xf numFmtId="164" fontId="32" fillId="12" borderId="7" xfId="0" applyNumberFormat="1" applyFont="1" applyFill="1" applyBorder="1"/>
    <xf numFmtId="0" fontId="33" fillId="0" borderId="0" xfId="0" applyFont="1" applyProtection="1">
      <protection locked="0"/>
    </xf>
    <xf numFmtId="0" fontId="40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1" fillId="0" borderId="0" xfId="0" applyFont="1" applyProtection="1">
      <protection locked="0"/>
    </xf>
    <xf numFmtId="0" fontId="42" fillId="0" borderId="0" xfId="0" applyFont="1" applyAlignment="1" applyProtection="1">
      <alignment horizontal="right" vertical="top"/>
      <protection locked="0"/>
    </xf>
    <xf numFmtId="0" fontId="43" fillId="0" borderId="0" xfId="0" applyFont="1" applyAlignment="1" applyProtection="1">
      <alignment vertical="top" wrapText="1"/>
      <protection locked="0"/>
    </xf>
    <xf numFmtId="0" fontId="43" fillId="0" borderId="0" xfId="0" applyFont="1" applyAlignment="1" applyProtection="1">
      <alignment vertical="top"/>
      <protection locked="0"/>
    </xf>
    <xf numFmtId="0" fontId="2" fillId="0" borderId="0" xfId="0" applyFont="1"/>
    <xf numFmtId="0" fontId="0" fillId="12" borderId="0" xfId="0" applyFill="1"/>
    <xf numFmtId="0" fontId="44" fillId="0" borderId="0" xfId="0" applyFont="1"/>
    <xf numFmtId="0" fontId="2" fillId="5" borderId="17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0" fillId="0" borderId="35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4" fillId="0" borderId="5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42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5" fillId="0" borderId="11" xfId="0" applyNumberFormat="1" applyFont="1" applyBorder="1" applyAlignment="1">
      <alignment horizontal="center"/>
    </xf>
    <xf numFmtId="14" fontId="5" fillId="0" borderId="42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2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0" fillId="0" borderId="33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26" fillId="6" borderId="35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0" fillId="7" borderId="36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26" fillId="6" borderId="58" xfId="0" applyFont="1" applyFill="1" applyBorder="1" applyAlignment="1">
      <alignment horizontal="center" vertical="center" wrapText="1"/>
    </xf>
    <xf numFmtId="0" fontId="25" fillId="6" borderId="59" xfId="0" applyFont="1" applyFill="1" applyBorder="1" applyAlignment="1">
      <alignment horizontal="center" vertical="center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/>
      <protection locked="0"/>
    </xf>
    <xf numFmtId="0" fontId="0" fillId="4" borderId="18" xfId="0" applyFill="1" applyBorder="1" applyAlignment="1" applyProtection="1">
      <alignment vertical="top"/>
      <protection locked="0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 applyProtection="1">
      <alignment horizontal="center" vertical="center"/>
      <protection locked="0"/>
    </xf>
    <xf numFmtId="0" fontId="0" fillId="5" borderId="29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33" fillId="11" borderId="61" xfId="0" applyFont="1" applyFill="1" applyBorder="1" applyAlignment="1" applyProtection="1">
      <alignment horizontal="center" vertical="top" wrapText="1"/>
      <protection locked="0"/>
    </xf>
    <xf numFmtId="0" fontId="33" fillId="11" borderId="62" xfId="0" applyFont="1" applyFill="1" applyBorder="1" applyAlignment="1" applyProtection="1">
      <alignment horizontal="center" vertical="top" wrapText="1"/>
      <protection locked="0"/>
    </xf>
    <xf numFmtId="0" fontId="32" fillId="12" borderId="37" xfId="0" applyFont="1" applyFill="1" applyBorder="1" applyAlignment="1" applyProtection="1">
      <alignment horizontal="right" vertical="center" wrapText="1"/>
      <protection locked="0"/>
    </xf>
    <xf numFmtId="0" fontId="32" fillId="12" borderId="60" xfId="0" applyFont="1" applyFill="1" applyBorder="1" applyAlignment="1" applyProtection="1">
      <alignment horizontal="right" vertical="center" wrapText="1"/>
      <protection locked="0"/>
    </xf>
    <xf numFmtId="0" fontId="32" fillId="12" borderId="56" xfId="0" applyFont="1" applyFill="1" applyBorder="1" applyAlignment="1" applyProtection="1">
      <alignment horizontal="right" vertical="center" wrapText="1"/>
      <protection locked="0"/>
    </xf>
    <xf numFmtId="0" fontId="0" fillId="0" borderId="28" xfId="0" applyBorder="1" applyAlignment="1">
      <alignment horizontal="right" wrapText="1"/>
    </xf>
  </cellXfs>
  <cellStyles count="2">
    <cellStyle name="Normalny" xfId="0" builtinId="0"/>
    <cellStyle name="Walutowy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17462</xdr:rowOff>
    </xdr:from>
    <xdr:to>
      <xdr:col>3</xdr:col>
      <xdr:colOff>93975</xdr:colOff>
      <xdr:row>5</xdr:row>
      <xdr:rowOff>58565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A73B12B-3836-FA29-2583-819E49F9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469" y="374650"/>
          <a:ext cx="5721532" cy="57307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25310</xdr:rowOff>
    </xdr:from>
    <xdr:to>
      <xdr:col>9</xdr:col>
      <xdr:colOff>6803</xdr:colOff>
      <xdr:row>29</xdr:row>
      <xdr:rowOff>163286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8B77F108-38F3-A013-B3E9-3D4D1F93EFA1}"/>
            </a:ext>
          </a:extLst>
        </xdr:cNvPr>
        <xdr:cNvCxnSpPr/>
      </xdr:nvCxnSpPr>
      <xdr:spPr>
        <a:xfrm>
          <a:off x="12062732" y="7829006"/>
          <a:ext cx="1265464" cy="1379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29</xdr:row>
      <xdr:rowOff>28575</xdr:rowOff>
    </xdr:from>
    <xdr:to>
      <xdr:col>8</xdr:col>
      <xdr:colOff>1228725</xdr:colOff>
      <xdr:row>29</xdr:row>
      <xdr:rowOff>180975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D307002E-229F-36BE-7D58-2E62A1198366}"/>
            </a:ext>
          </a:extLst>
        </xdr:cNvPr>
        <xdr:cNvCxnSpPr/>
      </xdr:nvCxnSpPr>
      <xdr:spPr>
        <a:xfrm flipV="1">
          <a:off x="12077700" y="7791450"/>
          <a:ext cx="12096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30</xdr:row>
      <xdr:rowOff>25310</xdr:rowOff>
    </xdr:from>
    <xdr:to>
      <xdr:col>9</xdr:col>
      <xdr:colOff>6803</xdr:colOff>
      <xdr:row>30</xdr:row>
      <xdr:rowOff>163286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13C3CC6F-6EE9-4F97-9A25-AC6A2CB52D39}"/>
            </a:ext>
          </a:extLst>
        </xdr:cNvPr>
        <xdr:cNvCxnSpPr/>
      </xdr:nvCxnSpPr>
      <xdr:spPr>
        <a:xfrm>
          <a:off x="12062732" y="7825196"/>
          <a:ext cx="1267369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30</xdr:row>
      <xdr:rowOff>28575</xdr:rowOff>
    </xdr:from>
    <xdr:to>
      <xdr:col>8</xdr:col>
      <xdr:colOff>1228725</xdr:colOff>
      <xdr:row>30</xdr:row>
      <xdr:rowOff>180975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B5301116-0F2B-42A7-B551-D4C7526C6CE9}"/>
            </a:ext>
          </a:extLst>
        </xdr:cNvPr>
        <xdr:cNvCxnSpPr/>
      </xdr:nvCxnSpPr>
      <xdr:spPr>
        <a:xfrm flipV="1">
          <a:off x="12077972" y="7830366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</xdr:row>
      <xdr:rowOff>0</xdr:rowOff>
    </xdr:from>
    <xdr:to>
      <xdr:col>6</xdr:col>
      <xdr:colOff>1004455</xdr:colOff>
      <xdr:row>40</xdr:row>
      <xdr:rowOff>173181</xdr:rowOff>
    </xdr:to>
    <xdr:cxnSp macro="">
      <xdr:nvCxnSpPr>
        <xdr:cNvPr id="85" name="Łącznik prosty 84">
          <a:extLst>
            <a:ext uri="{FF2B5EF4-FFF2-40B4-BE49-F238E27FC236}">
              <a16:creationId xmlns:a16="http://schemas.microsoft.com/office/drawing/2014/main" id="{CF022952-555B-DB3B-31A1-2B2F5A3DC69E}"/>
            </a:ext>
          </a:extLst>
        </xdr:cNvPr>
        <xdr:cNvCxnSpPr/>
      </xdr:nvCxnSpPr>
      <xdr:spPr>
        <a:xfrm>
          <a:off x="9949295" y="8364682"/>
          <a:ext cx="1004455" cy="21474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32</xdr:row>
      <xdr:rowOff>0</xdr:rowOff>
    </xdr:from>
    <xdr:to>
      <xdr:col>6</xdr:col>
      <xdr:colOff>1013114</xdr:colOff>
      <xdr:row>40</xdr:row>
      <xdr:rowOff>164522</xdr:rowOff>
    </xdr:to>
    <xdr:cxnSp macro="">
      <xdr:nvCxnSpPr>
        <xdr:cNvPr id="87" name="Łącznik prosty 86">
          <a:extLst>
            <a:ext uri="{FF2B5EF4-FFF2-40B4-BE49-F238E27FC236}">
              <a16:creationId xmlns:a16="http://schemas.microsoft.com/office/drawing/2014/main" id="{B72F110C-5E48-DCED-89C4-AAABA02DCABB}"/>
            </a:ext>
          </a:extLst>
        </xdr:cNvPr>
        <xdr:cNvCxnSpPr/>
      </xdr:nvCxnSpPr>
      <xdr:spPr>
        <a:xfrm flipH="1">
          <a:off x="9966614" y="8382000"/>
          <a:ext cx="995795" cy="21214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32</xdr:row>
      <xdr:rowOff>0</xdr:rowOff>
    </xdr:from>
    <xdr:to>
      <xdr:col>8</xdr:col>
      <xdr:colOff>1246909</xdr:colOff>
      <xdr:row>41</xdr:row>
      <xdr:rowOff>8660</xdr:rowOff>
    </xdr:to>
    <xdr:cxnSp macro="">
      <xdr:nvCxnSpPr>
        <xdr:cNvPr id="91" name="Łącznik prosty 90">
          <a:extLst>
            <a:ext uri="{FF2B5EF4-FFF2-40B4-BE49-F238E27FC236}">
              <a16:creationId xmlns:a16="http://schemas.microsoft.com/office/drawing/2014/main" id="{3535D14C-162E-B336-FFB9-C055868D200D}"/>
            </a:ext>
          </a:extLst>
        </xdr:cNvPr>
        <xdr:cNvCxnSpPr/>
      </xdr:nvCxnSpPr>
      <xdr:spPr>
        <a:xfrm>
          <a:off x="12062114" y="8356023"/>
          <a:ext cx="1238250" cy="21734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32</xdr:row>
      <xdr:rowOff>0</xdr:rowOff>
    </xdr:from>
    <xdr:to>
      <xdr:col>9</xdr:col>
      <xdr:colOff>1203613</xdr:colOff>
      <xdr:row>40</xdr:row>
      <xdr:rowOff>173181</xdr:rowOff>
    </xdr:to>
    <xdr:cxnSp macro="">
      <xdr:nvCxnSpPr>
        <xdr:cNvPr id="93" name="Łącznik prosty 92">
          <a:extLst>
            <a:ext uri="{FF2B5EF4-FFF2-40B4-BE49-F238E27FC236}">
              <a16:creationId xmlns:a16="http://schemas.microsoft.com/office/drawing/2014/main" id="{43C4D3E5-D94C-807E-D4B6-1C8B9D0A29FA}"/>
            </a:ext>
          </a:extLst>
        </xdr:cNvPr>
        <xdr:cNvCxnSpPr/>
      </xdr:nvCxnSpPr>
      <xdr:spPr>
        <a:xfrm>
          <a:off x="13300364" y="8356023"/>
          <a:ext cx="1212272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32</xdr:row>
      <xdr:rowOff>0</xdr:rowOff>
    </xdr:from>
    <xdr:to>
      <xdr:col>8</xdr:col>
      <xdr:colOff>1229590</xdr:colOff>
      <xdr:row>41</xdr:row>
      <xdr:rowOff>17319</xdr:rowOff>
    </xdr:to>
    <xdr:cxnSp macro="">
      <xdr:nvCxnSpPr>
        <xdr:cNvPr id="95" name="Łącznik prosty 94">
          <a:extLst>
            <a:ext uri="{FF2B5EF4-FFF2-40B4-BE49-F238E27FC236}">
              <a16:creationId xmlns:a16="http://schemas.microsoft.com/office/drawing/2014/main" id="{5CC5DDC5-E264-CB49-6F73-DE441CDA16F1}"/>
            </a:ext>
          </a:extLst>
        </xdr:cNvPr>
        <xdr:cNvCxnSpPr/>
      </xdr:nvCxnSpPr>
      <xdr:spPr>
        <a:xfrm flipH="1">
          <a:off x="12036136" y="8373341"/>
          <a:ext cx="1246909" cy="2164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32</xdr:row>
      <xdr:rowOff>0</xdr:rowOff>
    </xdr:from>
    <xdr:to>
      <xdr:col>9</xdr:col>
      <xdr:colOff>1203613</xdr:colOff>
      <xdr:row>40</xdr:row>
      <xdr:rowOff>164522</xdr:rowOff>
    </xdr:to>
    <xdr:cxnSp macro="">
      <xdr:nvCxnSpPr>
        <xdr:cNvPr id="97" name="Łącznik prosty 96">
          <a:extLst>
            <a:ext uri="{FF2B5EF4-FFF2-40B4-BE49-F238E27FC236}">
              <a16:creationId xmlns:a16="http://schemas.microsoft.com/office/drawing/2014/main" id="{02FF65AA-AF4C-FF4E-C6B9-645EF872FBE8}"/>
            </a:ext>
          </a:extLst>
        </xdr:cNvPr>
        <xdr:cNvCxnSpPr/>
      </xdr:nvCxnSpPr>
      <xdr:spPr>
        <a:xfrm flipH="1">
          <a:off x="13335000" y="8338705"/>
          <a:ext cx="117763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18</xdr:row>
      <xdr:rowOff>9525</xdr:rowOff>
    </xdr:from>
    <xdr:to>
      <xdr:col>4</xdr:col>
      <xdr:colOff>21128</xdr:colOff>
      <xdr:row>25</xdr:row>
      <xdr:rowOff>10564</xdr:rowOff>
    </xdr:to>
    <xdr:cxnSp macro="">
      <xdr:nvCxnSpPr>
        <xdr:cNvPr id="99" name="Łącznik prosty 98">
          <a:extLst>
            <a:ext uri="{FF2B5EF4-FFF2-40B4-BE49-F238E27FC236}">
              <a16:creationId xmlns:a16="http://schemas.microsoft.com/office/drawing/2014/main" id="{852AA73A-8115-EBF1-E1AE-BA3258767A5D}"/>
            </a:ext>
          </a:extLst>
        </xdr:cNvPr>
        <xdr:cNvCxnSpPr/>
      </xdr:nvCxnSpPr>
      <xdr:spPr>
        <a:xfrm>
          <a:off x="6305550" y="5048250"/>
          <a:ext cx="926003" cy="12678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17</xdr:row>
      <xdr:rowOff>355023</xdr:rowOff>
    </xdr:from>
    <xdr:to>
      <xdr:col>3</xdr:col>
      <xdr:colOff>917864</xdr:colOff>
      <xdr:row>25</xdr:row>
      <xdr:rowOff>0</xdr:rowOff>
    </xdr:to>
    <xdr:cxnSp macro="">
      <xdr:nvCxnSpPr>
        <xdr:cNvPr id="101" name="Łącznik prosty 100">
          <a:extLst>
            <a:ext uri="{FF2B5EF4-FFF2-40B4-BE49-F238E27FC236}">
              <a16:creationId xmlns:a16="http://schemas.microsoft.com/office/drawing/2014/main" id="{0D83562D-A679-2023-92BA-42AE5D6DE037}"/>
            </a:ext>
          </a:extLst>
        </xdr:cNvPr>
        <xdr:cNvCxnSpPr/>
      </xdr:nvCxnSpPr>
      <xdr:spPr>
        <a:xfrm flipH="1">
          <a:off x="6121977" y="5039591"/>
          <a:ext cx="917864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17</xdr:row>
      <xdr:rowOff>355023</xdr:rowOff>
    </xdr:from>
    <xdr:to>
      <xdr:col>4</xdr:col>
      <xdr:colOff>874568</xdr:colOff>
      <xdr:row>25</xdr:row>
      <xdr:rowOff>0</xdr:rowOff>
    </xdr:to>
    <xdr:cxnSp macro="">
      <xdr:nvCxnSpPr>
        <xdr:cNvPr id="103" name="Łącznik prosty 102">
          <a:extLst>
            <a:ext uri="{FF2B5EF4-FFF2-40B4-BE49-F238E27FC236}">
              <a16:creationId xmlns:a16="http://schemas.microsoft.com/office/drawing/2014/main" id="{AA0A16FD-7C37-31F4-3171-C2510B6BDA41}"/>
            </a:ext>
          </a:extLst>
        </xdr:cNvPr>
        <xdr:cNvCxnSpPr/>
      </xdr:nvCxnSpPr>
      <xdr:spPr>
        <a:xfrm>
          <a:off x="7039841" y="5039591"/>
          <a:ext cx="883227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18</xdr:row>
      <xdr:rowOff>0</xdr:rowOff>
    </xdr:from>
    <xdr:to>
      <xdr:col>5</xdr:col>
      <xdr:colOff>8659</xdr:colOff>
      <xdr:row>24</xdr:row>
      <xdr:rowOff>346363</xdr:rowOff>
    </xdr:to>
    <xdr:cxnSp macro="">
      <xdr:nvCxnSpPr>
        <xdr:cNvPr id="105" name="Łącznik prosty 104">
          <a:extLst>
            <a:ext uri="{FF2B5EF4-FFF2-40B4-BE49-F238E27FC236}">
              <a16:creationId xmlns:a16="http://schemas.microsoft.com/office/drawing/2014/main" id="{F7F1E8DD-E273-DD13-52B4-51898107AF2E}"/>
            </a:ext>
          </a:extLst>
        </xdr:cNvPr>
        <xdr:cNvCxnSpPr/>
      </xdr:nvCxnSpPr>
      <xdr:spPr>
        <a:xfrm flipH="1">
          <a:off x="7057159" y="5048250"/>
          <a:ext cx="891886" cy="12555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26</xdr:row>
      <xdr:rowOff>0</xdr:rowOff>
    </xdr:from>
    <xdr:to>
      <xdr:col>3</xdr:col>
      <xdr:colOff>900546</xdr:colOff>
      <xdr:row>28</xdr:row>
      <xdr:rowOff>173182</xdr:rowOff>
    </xdr:to>
    <xdr:cxnSp macro="">
      <xdr:nvCxnSpPr>
        <xdr:cNvPr id="107" name="Łącznik prosty 106">
          <a:extLst>
            <a:ext uri="{FF2B5EF4-FFF2-40B4-BE49-F238E27FC236}">
              <a16:creationId xmlns:a16="http://schemas.microsoft.com/office/drawing/2014/main" id="{BAA34546-B7A4-5CBE-4D0B-8F83BA34F97F}"/>
            </a:ext>
          </a:extLst>
        </xdr:cNvPr>
        <xdr:cNvCxnSpPr/>
      </xdr:nvCxnSpPr>
      <xdr:spPr>
        <a:xfrm>
          <a:off x="6130636" y="6866659"/>
          <a:ext cx="891887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26</xdr:row>
      <xdr:rowOff>8659</xdr:rowOff>
    </xdr:from>
    <xdr:to>
      <xdr:col>4</xdr:col>
      <xdr:colOff>0</xdr:colOff>
      <xdr:row>29</xdr:row>
      <xdr:rowOff>0</xdr:rowOff>
    </xdr:to>
    <xdr:cxnSp macro="">
      <xdr:nvCxnSpPr>
        <xdr:cNvPr id="109" name="Łącznik prosty 108">
          <a:extLst>
            <a:ext uri="{FF2B5EF4-FFF2-40B4-BE49-F238E27FC236}">
              <a16:creationId xmlns:a16="http://schemas.microsoft.com/office/drawing/2014/main" id="{7E3F1AB4-F347-90D6-942B-F80B2C47EACE}"/>
            </a:ext>
          </a:extLst>
        </xdr:cNvPr>
        <xdr:cNvCxnSpPr/>
      </xdr:nvCxnSpPr>
      <xdr:spPr>
        <a:xfrm flipH="1">
          <a:off x="6121977" y="6875318"/>
          <a:ext cx="926523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26</xdr:row>
      <xdr:rowOff>17318</xdr:rowOff>
    </xdr:from>
    <xdr:to>
      <xdr:col>5</xdr:col>
      <xdr:colOff>8659</xdr:colOff>
      <xdr:row>29</xdr:row>
      <xdr:rowOff>17318</xdr:rowOff>
    </xdr:to>
    <xdr:cxnSp macro="">
      <xdr:nvCxnSpPr>
        <xdr:cNvPr id="111" name="Łącznik prosty 110">
          <a:extLst>
            <a:ext uri="{FF2B5EF4-FFF2-40B4-BE49-F238E27FC236}">
              <a16:creationId xmlns:a16="http://schemas.microsoft.com/office/drawing/2014/main" id="{33F75307-DB61-976E-88BB-C9FE448ED288}"/>
            </a:ext>
          </a:extLst>
        </xdr:cNvPr>
        <xdr:cNvCxnSpPr/>
      </xdr:nvCxnSpPr>
      <xdr:spPr>
        <a:xfrm>
          <a:off x="7057159" y="6883977"/>
          <a:ext cx="891886" cy="9092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26</xdr:row>
      <xdr:rowOff>8659</xdr:rowOff>
    </xdr:from>
    <xdr:to>
      <xdr:col>5</xdr:col>
      <xdr:colOff>8659</xdr:colOff>
      <xdr:row>28</xdr:row>
      <xdr:rowOff>164522</xdr:rowOff>
    </xdr:to>
    <xdr:cxnSp macro="">
      <xdr:nvCxnSpPr>
        <xdr:cNvPr id="113" name="Łącznik prosty 112">
          <a:extLst>
            <a:ext uri="{FF2B5EF4-FFF2-40B4-BE49-F238E27FC236}">
              <a16:creationId xmlns:a16="http://schemas.microsoft.com/office/drawing/2014/main" id="{EE54233F-A15D-2F2C-BEF3-70929C3CA901}"/>
            </a:ext>
          </a:extLst>
        </xdr:cNvPr>
        <xdr:cNvCxnSpPr/>
      </xdr:nvCxnSpPr>
      <xdr:spPr>
        <a:xfrm flipH="1">
          <a:off x="7074477" y="6875318"/>
          <a:ext cx="874568" cy="8832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32</xdr:row>
      <xdr:rowOff>0</xdr:rowOff>
    </xdr:from>
    <xdr:to>
      <xdr:col>2</xdr:col>
      <xdr:colOff>0</xdr:colOff>
      <xdr:row>41</xdr:row>
      <xdr:rowOff>34637</xdr:rowOff>
    </xdr:to>
    <xdr:cxnSp macro="">
      <xdr:nvCxnSpPr>
        <xdr:cNvPr id="115" name="Łącznik prosty 114">
          <a:extLst>
            <a:ext uri="{FF2B5EF4-FFF2-40B4-BE49-F238E27FC236}">
              <a16:creationId xmlns:a16="http://schemas.microsoft.com/office/drawing/2014/main" id="{31A1EE2C-BFF6-E2E6-C5F6-15BB200D3C67}"/>
            </a:ext>
          </a:extLst>
        </xdr:cNvPr>
        <xdr:cNvCxnSpPr/>
      </xdr:nvCxnSpPr>
      <xdr:spPr>
        <a:xfrm>
          <a:off x="623455" y="8356023"/>
          <a:ext cx="1861704" cy="21994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32</xdr:row>
      <xdr:rowOff>0</xdr:rowOff>
    </xdr:from>
    <xdr:to>
      <xdr:col>2</xdr:col>
      <xdr:colOff>0</xdr:colOff>
      <xdr:row>40</xdr:row>
      <xdr:rowOff>173181</xdr:rowOff>
    </xdr:to>
    <xdr:cxnSp macro="">
      <xdr:nvCxnSpPr>
        <xdr:cNvPr id="117" name="Łącznik prosty 116">
          <a:extLst>
            <a:ext uri="{FF2B5EF4-FFF2-40B4-BE49-F238E27FC236}">
              <a16:creationId xmlns:a16="http://schemas.microsoft.com/office/drawing/2014/main" id="{D7F242D1-FBFA-A702-7CBE-E288D148F79F}"/>
            </a:ext>
          </a:extLst>
        </xdr:cNvPr>
        <xdr:cNvCxnSpPr/>
      </xdr:nvCxnSpPr>
      <xdr:spPr>
        <a:xfrm flipH="1">
          <a:off x="606136" y="8347364"/>
          <a:ext cx="1879023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32</xdr:row>
      <xdr:rowOff>0</xdr:rowOff>
    </xdr:from>
    <xdr:to>
      <xdr:col>3</xdr:col>
      <xdr:colOff>8659</xdr:colOff>
      <xdr:row>40</xdr:row>
      <xdr:rowOff>164522</xdr:rowOff>
    </xdr:to>
    <xdr:cxnSp macro="">
      <xdr:nvCxnSpPr>
        <xdr:cNvPr id="119" name="Łącznik prosty 118">
          <a:extLst>
            <a:ext uri="{FF2B5EF4-FFF2-40B4-BE49-F238E27FC236}">
              <a16:creationId xmlns:a16="http://schemas.microsoft.com/office/drawing/2014/main" id="{2077EE5F-0849-9D6F-36A4-E7D298712A6D}"/>
            </a:ext>
          </a:extLst>
        </xdr:cNvPr>
        <xdr:cNvCxnSpPr/>
      </xdr:nvCxnSpPr>
      <xdr:spPr>
        <a:xfrm>
          <a:off x="2493818" y="8347364"/>
          <a:ext cx="3636818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32</xdr:row>
      <xdr:rowOff>0</xdr:rowOff>
    </xdr:from>
    <xdr:to>
      <xdr:col>3</xdr:col>
      <xdr:colOff>0</xdr:colOff>
      <xdr:row>40</xdr:row>
      <xdr:rowOff>173181</xdr:rowOff>
    </xdr:to>
    <xdr:cxnSp macro="">
      <xdr:nvCxnSpPr>
        <xdr:cNvPr id="121" name="Łącznik prosty 120">
          <a:extLst>
            <a:ext uri="{FF2B5EF4-FFF2-40B4-BE49-F238E27FC236}">
              <a16:creationId xmlns:a16="http://schemas.microsoft.com/office/drawing/2014/main" id="{B44BE117-C72A-3A80-264A-17E596FDB644}"/>
            </a:ext>
          </a:extLst>
        </xdr:cNvPr>
        <xdr:cNvCxnSpPr/>
      </xdr:nvCxnSpPr>
      <xdr:spPr>
        <a:xfrm flipH="1">
          <a:off x="2502477" y="8347364"/>
          <a:ext cx="3619500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32</xdr:row>
      <xdr:rowOff>0</xdr:rowOff>
    </xdr:from>
    <xdr:to>
      <xdr:col>3</xdr:col>
      <xdr:colOff>917864</xdr:colOff>
      <xdr:row>41</xdr:row>
      <xdr:rowOff>8660</xdr:rowOff>
    </xdr:to>
    <xdr:cxnSp macro="">
      <xdr:nvCxnSpPr>
        <xdr:cNvPr id="123" name="Łącznik prosty 122">
          <a:extLst>
            <a:ext uri="{FF2B5EF4-FFF2-40B4-BE49-F238E27FC236}">
              <a16:creationId xmlns:a16="http://schemas.microsoft.com/office/drawing/2014/main" id="{AC40A8AC-D9BA-089B-5F38-D58C92A4112B}"/>
            </a:ext>
          </a:extLst>
        </xdr:cNvPr>
        <xdr:cNvCxnSpPr/>
      </xdr:nvCxnSpPr>
      <xdr:spPr>
        <a:xfrm>
          <a:off x="6130636" y="8338705"/>
          <a:ext cx="909205" cy="2190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32</xdr:row>
      <xdr:rowOff>0</xdr:rowOff>
    </xdr:from>
    <xdr:to>
      <xdr:col>3</xdr:col>
      <xdr:colOff>917864</xdr:colOff>
      <xdr:row>40</xdr:row>
      <xdr:rowOff>173181</xdr:rowOff>
    </xdr:to>
    <xdr:cxnSp macro="">
      <xdr:nvCxnSpPr>
        <xdr:cNvPr id="125" name="Łącznik prosty 124">
          <a:extLst>
            <a:ext uri="{FF2B5EF4-FFF2-40B4-BE49-F238E27FC236}">
              <a16:creationId xmlns:a16="http://schemas.microsoft.com/office/drawing/2014/main" id="{C88E42C9-0ADD-4515-7B03-7C1DD55C0B69}"/>
            </a:ext>
          </a:extLst>
        </xdr:cNvPr>
        <xdr:cNvCxnSpPr/>
      </xdr:nvCxnSpPr>
      <xdr:spPr>
        <a:xfrm flipH="1">
          <a:off x="6139295" y="8347364"/>
          <a:ext cx="90054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70</xdr:row>
      <xdr:rowOff>0</xdr:rowOff>
    </xdr:from>
    <xdr:to>
      <xdr:col>6</xdr:col>
      <xdr:colOff>1004455</xdr:colOff>
      <xdr:row>78</xdr:row>
      <xdr:rowOff>173181</xdr:rowOff>
    </xdr:to>
    <xdr:cxnSp macro="">
      <xdr:nvCxnSpPr>
        <xdr:cNvPr id="126" name="Łącznik prosty 125">
          <a:extLst>
            <a:ext uri="{FF2B5EF4-FFF2-40B4-BE49-F238E27FC236}">
              <a16:creationId xmlns:a16="http://schemas.microsoft.com/office/drawing/2014/main" id="{FE7C2CD9-99B2-4C62-A842-72724CE3A5C8}"/>
            </a:ext>
          </a:extLst>
        </xdr:cNvPr>
        <xdr:cNvCxnSpPr/>
      </xdr:nvCxnSpPr>
      <xdr:spPr>
        <a:xfrm>
          <a:off x="9953625" y="8337492"/>
          <a:ext cx="1008265" cy="21379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70</xdr:row>
      <xdr:rowOff>0</xdr:rowOff>
    </xdr:from>
    <xdr:to>
      <xdr:col>6</xdr:col>
      <xdr:colOff>1013114</xdr:colOff>
      <xdr:row>78</xdr:row>
      <xdr:rowOff>164522</xdr:rowOff>
    </xdr:to>
    <xdr:cxnSp macro="">
      <xdr:nvCxnSpPr>
        <xdr:cNvPr id="127" name="Łącznik prosty 126">
          <a:extLst>
            <a:ext uri="{FF2B5EF4-FFF2-40B4-BE49-F238E27FC236}">
              <a16:creationId xmlns:a16="http://schemas.microsoft.com/office/drawing/2014/main" id="{EBAC8990-E896-4074-A503-D8B7D2E913BA}"/>
            </a:ext>
          </a:extLst>
        </xdr:cNvPr>
        <xdr:cNvCxnSpPr/>
      </xdr:nvCxnSpPr>
      <xdr:spPr>
        <a:xfrm flipH="1">
          <a:off x="9974754" y="8360525"/>
          <a:ext cx="988175" cy="21138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70</xdr:row>
      <xdr:rowOff>0</xdr:rowOff>
    </xdr:from>
    <xdr:to>
      <xdr:col>8</xdr:col>
      <xdr:colOff>1246909</xdr:colOff>
      <xdr:row>79</xdr:row>
      <xdr:rowOff>8660</xdr:rowOff>
    </xdr:to>
    <xdr:cxnSp macro="">
      <xdr:nvCxnSpPr>
        <xdr:cNvPr id="128" name="Łącznik prosty 127">
          <a:extLst>
            <a:ext uri="{FF2B5EF4-FFF2-40B4-BE49-F238E27FC236}">
              <a16:creationId xmlns:a16="http://schemas.microsoft.com/office/drawing/2014/main" id="{50DDA61D-DA3F-451D-96ED-83AC6194082B}"/>
            </a:ext>
          </a:extLst>
        </xdr:cNvPr>
        <xdr:cNvCxnSpPr/>
      </xdr:nvCxnSpPr>
      <xdr:spPr>
        <a:xfrm>
          <a:off x="12069214" y="8336453"/>
          <a:ext cx="1234440" cy="21611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70</xdr:row>
      <xdr:rowOff>0</xdr:rowOff>
    </xdr:from>
    <xdr:to>
      <xdr:col>9</xdr:col>
      <xdr:colOff>1203613</xdr:colOff>
      <xdr:row>78</xdr:row>
      <xdr:rowOff>173181</xdr:rowOff>
    </xdr:to>
    <xdr:cxnSp macro="">
      <xdr:nvCxnSpPr>
        <xdr:cNvPr id="129" name="Łącznik prosty 128">
          <a:extLst>
            <a:ext uri="{FF2B5EF4-FFF2-40B4-BE49-F238E27FC236}">
              <a16:creationId xmlns:a16="http://schemas.microsoft.com/office/drawing/2014/main" id="{FCBB9076-63CE-4F1D-808D-EC375B227CBC}"/>
            </a:ext>
          </a:extLst>
        </xdr:cNvPr>
        <xdr:cNvCxnSpPr/>
      </xdr:nvCxnSpPr>
      <xdr:spPr>
        <a:xfrm>
          <a:off x="13303654" y="8336453"/>
          <a:ext cx="1212099" cy="21389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70</xdr:row>
      <xdr:rowOff>0</xdr:rowOff>
    </xdr:from>
    <xdr:to>
      <xdr:col>8</xdr:col>
      <xdr:colOff>1229590</xdr:colOff>
      <xdr:row>79</xdr:row>
      <xdr:rowOff>17319</xdr:rowOff>
    </xdr:to>
    <xdr:cxnSp macro="">
      <xdr:nvCxnSpPr>
        <xdr:cNvPr id="130" name="Łącznik prosty 129">
          <a:extLst>
            <a:ext uri="{FF2B5EF4-FFF2-40B4-BE49-F238E27FC236}">
              <a16:creationId xmlns:a16="http://schemas.microsoft.com/office/drawing/2014/main" id="{7A300744-3970-4300-9434-74F5C521308A}"/>
            </a:ext>
          </a:extLst>
        </xdr:cNvPr>
        <xdr:cNvCxnSpPr/>
      </xdr:nvCxnSpPr>
      <xdr:spPr>
        <a:xfrm flipH="1">
          <a:off x="12036829" y="8349961"/>
          <a:ext cx="1253316" cy="21581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70</xdr:row>
      <xdr:rowOff>0</xdr:rowOff>
    </xdr:from>
    <xdr:to>
      <xdr:col>9</xdr:col>
      <xdr:colOff>1203613</xdr:colOff>
      <xdr:row>78</xdr:row>
      <xdr:rowOff>164522</xdr:rowOff>
    </xdr:to>
    <xdr:cxnSp macro="">
      <xdr:nvCxnSpPr>
        <xdr:cNvPr id="131" name="Łącznik prosty 130">
          <a:extLst>
            <a:ext uri="{FF2B5EF4-FFF2-40B4-BE49-F238E27FC236}">
              <a16:creationId xmlns:a16="http://schemas.microsoft.com/office/drawing/2014/main" id="{E5D72131-3D6C-4A62-BF92-2442D6C857B9}"/>
            </a:ext>
          </a:extLst>
        </xdr:cNvPr>
        <xdr:cNvCxnSpPr/>
      </xdr:nvCxnSpPr>
      <xdr:spPr>
        <a:xfrm flipH="1">
          <a:off x="13338117" y="8315325"/>
          <a:ext cx="1177636" cy="21590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70</xdr:row>
      <xdr:rowOff>0</xdr:rowOff>
    </xdr:from>
    <xdr:to>
      <xdr:col>2</xdr:col>
      <xdr:colOff>0</xdr:colOff>
      <xdr:row>79</xdr:row>
      <xdr:rowOff>34637</xdr:rowOff>
    </xdr:to>
    <xdr:cxnSp macro="">
      <xdr:nvCxnSpPr>
        <xdr:cNvPr id="132" name="Łącznik prosty 131">
          <a:extLst>
            <a:ext uri="{FF2B5EF4-FFF2-40B4-BE49-F238E27FC236}">
              <a16:creationId xmlns:a16="http://schemas.microsoft.com/office/drawing/2014/main" id="{91D6A01E-3403-4FA9-8AFA-4668915B79C7}"/>
            </a:ext>
          </a:extLst>
        </xdr:cNvPr>
        <xdr:cNvCxnSpPr/>
      </xdr:nvCxnSpPr>
      <xdr:spPr>
        <a:xfrm>
          <a:off x="630729" y="8336453"/>
          <a:ext cx="1855296" cy="21852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0</xdr:colOff>
      <xdr:row>78</xdr:row>
      <xdr:rowOff>173181</xdr:rowOff>
    </xdr:to>
    <xdr:cxnSp macro="">
      <xdr:nvCxnSpPr>
        <xdr:cNvPr id="133" name="Łącznik prosty 132">
          <a:extLst>
            <a:ext uri="{FF2B5EF4-FFF2-40B4-BE49-F238E27FC236}">
              <a16:creationId xmlns:a16="http://schemas.microsoft.com/office/drawing/2014/main" id="{3AB0C1E1-672C-4D34-9301-3D0E45795223}"/>
            </a:ext>
          </a:extLst>
        </xdr:cNvPr>
        <xdr:cNvCxnSpPr/>
      </xdr:nvCxnSpPr>
      <xdr:spPr>
        <a:xfrm flipH="1">
          <a:off x="609600" y="8325889"/>
          <a:ext cx="1876425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70</xdr:row>
      <xdr:rowOff>0</xdr:rowOff>
    </xdr:from>
    <xdr:to>
      <xdr:col>3</xdr:col>
      <xdr:colOff>8659</xdr:colOff>
      <xdr:row>78</xdr:row>
      <xdr:rowOff>164522</xdr:rowOff>
    </xdr:to>
    <xdr:cxnSp macro="">
      <xdr:nvCxnSpPr>
        <xdr:cNvPr id="134" name="Łącznik prosty 133">
          <a:extLst>
            <a:ext uri="{FF2B5EF4-FFF2-40B4-BE49-F238E27FC236}">
              <a16:creationId xmlns:a16="http://schemas.microsoft.com/office/drawing/2014/main" id="{80C7D235-914D-48BC-B32C-BEC8A092F74A}"/>
            </a:ext>
          </a:extLst>
        </xdr:cNvPr>
        <xdr:cNvCxnSpPr/>
      </xdr:nvCxnSpPr>
      <xdr:spPr>
        <a:xfrm>
          <a:off x="2496589" y="8325889"/>
          <a:ext cx="3638550" cy="2148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70</xdr:row>
      <xdr:rowOff>0</xdr:rowOff>
    </xdr:from>
    <xdr:to>
      <xdr:col>3</xdr:col>
      <xdr:colOff>0</xdr:colOff>
      <xdr:row>78</xdr:row>
      <xdr:rowOff>173181</xdr:rowOff>
    </xdr:to>
    <xdr:cxnSp macro="">
      <xdr:nvCxnSpPr>
        <xdr:cNvPr id="135" name="Łącznik prosty 134">
          <a:extLst>
            <a:ext uri="{FF2B5EF4-FFF2-40B4-BE49-F238E27FC236}">
              <a16:creationId xmlns:a16="http://schemas.microsoft.com/office/drawing/2014/main" id="{35607598-5ACB-4CF3-A73D-D1A8B5719255}"/>
            </a:ext>
          </a:extLst>
        </xdr:cNvPr>
        <xdr:cNvCxnSpPr/>
      </xdr:nvCxnSpPr>
      <xdr:spPr>
        <a:xfrm flipH="1">
          <a:off x="2507153" y="8325889"/>
          <a:ext cx="3617422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70</xdr:row>
      <xdr:rowOff>0</xdr:rowOff>
    </xdr:from>
    <xdr:to>
      <xdr:col>3</xdr:col>
      <xdr:colOff>917864</xdr:colOff>
      <xdr:row>79</xdr:row>
      <xdr:rowOff>8660</xdr:rowOff>
    </xdr:to>
    <xdr:cxnSp macro="">
      <xdr:nvCxnSpPr>
        <xdr:cNvPr id="136" name="Łącznik prosty 135">
          <a:extLst>
            <a:ext uri="{FF2B5EF4-FFF2-40B4-BE49-F238E27FC236}">
              <a16:creationId xmlns:a16="http://schemas.microsoft.com/office/drawing/2014/main" id="{8AAD227B-AD0C-471E-9448-5469421670EF}"/>
            </a:ext>
          </a:extLst>
        </xdr:cNvPr>
        <xdr:cNvCxnSpPr/>
      </xdr:nvCxnSpPr>
      <xdr:spPr>
        <a:xfrm>
          <a:off x="6135139" y="8315325"/>
          <a:ext cx="907300" cy="21822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70</xdr:row>
      <xdr:rowOff>0</xdr:rowOff>
    </xdr:from>
    <xdr:to>
      <xdr:col>3</xdr:col>
      <xdr:colOff>917864</xdr:colOff>
      <xdr:row>78</xdr:row>
      <xdr:rowOff>173181</xdr:rowOff>
    </xdr:to>
    <xdr:cxnSp macro="">
      <xdr:nvCxnSpPr>
        <xdr:cNvPr id="137" name="Łącznik prosty 136">
          <a:extLst>
            <a:ext uri="{FF2B5EF4-FFF2-40B4-BE49-F238E27FC236}">
              <a16:creationId xmlns:a16="http://schemas.microsoft.com/office/drawing/2014/main" id="{D2A325EB-ACB8-4F59-ABF3-0B06555C5262}"/>
            </a:ext>
          </a:extLst>
        </xdr:cNvPr>
        <xdr:cNvCxnSpPr/>
      </xdr:nvCxnSpPr>
      <xdr:spPr>
        <a:xfrm flipH="1">
          <a:off x="6145703" y="8325889"/>
          <a:ext cx="896736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54</xdr:row>
      <xdr:rowOff>25310</xdr:rowOff>
    </xdr:from>
    <xdr:to>
      <xdr:col>9</xdr:col>
      <xdr:colOff>6803</xdr:colOff>
      <xdr:row>54</xdr:row>
      <xdr:rowOff>163286</xdr:rowOff>
    </xdr:to>
    <xdr:cxnSp macro="">
      <xdr:nvCxnSpPr>
        <xdr:cNvPr id="150" name="Łącznik prosty 149">
          <a:extLst>
            <a:ext uri="{FF2B5EF4-FFF2-40B4-BE49-F238E27FC236}">
              <a16:creationId xmlns:a16="http://schemas.microsoft.com/office/drawing/2014/main" id="{C7A26B77-E663-457B-A7D9-895A41F910AC}"/>
            </a:ext>
          </a:extLst>
        </xdr:cNvPr>
        <xdr:cNvCxnSpPr/>
      </xdr:nvCxnSpPr>
      <xdr:spPr>
        <a:xfrm>
          <a:off x="12220575" y="7774850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54</xdr:row>
      <xdr:rowOff>28575</xdr:rowOff>
    </xdr:from>
    <xdr:to>
      <xdr:col>8</xdr:col>
      <xdr:colOff>1228725</xdr:colOff>
      <xdr:row>54</xdr:row>
      <xdr:rowOff>180975</xdr:rowOff>
    </xdr:to>
    <xdr:cxnSp macro="">
      <xdr:nvCxnSpPr>
        <xdr:cNvPr id="151" name="Łącznik prosty 150">
          <a:extLst>
            <a:ext uri="{FF2B5EF4-FFF2-40B4-BE49-F238E27FC236}">
              <a16:creationId xmlns:a16="http://schemas.microsoft.com/office/drawing/2014/main" id="{FEB8B57D-33AB-4B7A-A259-EF9B1F10341E}"/>
            </a:ext>
          </a:extLst>
        </xdr:cNvPr>
        <xdr:cNvCxnSpPr/>
      </xdr:nvCxnSpPr>
      <xdr:spPr>
        <a:xfrm flipV="1">
          <a:off x="12235815" y="7780020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55</xdr:row>
      <xdr:rowOff>25310</xdr:rowOff>
    </xdr:from>
    <xdr:to>
      <xdr:col>9</xdr:col>
      <xdr:colOff>6803</xdr:colOff>
      <xdr:row>55</xdr:row>
      <xdr:rowOff>163286</xdr:rowOff>
    </xdr:to>
    <xdr:cxnSp macro="">
      <xdr:nvCxnSpPr>
        <xdr:cNvPr id="152" name="Łącznik prosty 151">
          <a:extLst>
            <a:ext uri="{FF2B5EF4-FFF2-40B4-BE49-F238E27FC236}">
              <a16:creationId xmlns:a16="http://schemas.microsoft.com/office/drawing/2014/main" id="{DBD048ED-5955-419A-949C-A61B196B5B73}"/>
            </a:ext>
          </a:extLst>
        </xdr:cNvPr>
        <xdr:cNvCxnSpPr/>
      </xdr:nvCxnSpPr>
      <xdr:spPr>
        <a:xfrm>
          <a:off x="12220575" y="7955825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55</xdr:row>
      <xdr:rowOff>28575</xdr:rowOff>
    </xdr:from>
    <xdr:to>
      <xdr:col>8</xdr:col>
      <xdr:colOff>1228725</xdr:colOff>
      <xdr:row>55</xdr:row>
      <xdr:rowOff>180975</xdr:rowOff>
    </xdr:to>
    <xdr:cxnSp macro="">
      <xdr:nvCxnSpPr>
        <xdr:cNvPr id="153" name="Łącznik prosty 152">
          <a:extLst>
            <a:ext uri="{FF2B5EF4-FFF2-40B4-BE49-F238E27FC236}">
              <a16:creationId xmlns:a16="http://schemas.microsoft.com/office/drawing/2014/main" id="{9915DB87-946D-474D-B4F6-FC1C810F800E}"/>
            </a:ext>
          </a:extLst>
        </xdr:cNvPr>
        <xdr:cNvCxnSpPr/>
      </xdr:nvCxnSpPr>
      <xdr:spPr>
        <a:xfrm flipV="1">
          <a:off x="12235815" y="7960995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44</xdr:row>
      <xdr:rowOff>0</xdr:rowOff>
    </xdr:from>
    <xdr:to>
      <xdr:col>4</xdr:col>
      <xdr:colOff>21128</xdr:colOff>
      <xdr:row>50</xdr:row>
      <xdr:rowOff>10564</xdr:rowOff>
    </xdr:to>
    <xdr:cxnSp macro="">
      <xdr:nvCxnSpPr>
        <xdr:cNvPr id="154" name="Łącznik prosty 153">
          <a:extLst>
            <a:ext uri="{FF2B5EF4-FFF2-40B4-BE49-F238E27FC236}">
              <a16:creationId xmlns:a16="http://schemas.microsoft.com/office/drawing/2014/main" id="{92ACB17F-9264-409B-825D-B05347255173}"/>
            </a:ext>
          </a:extLst>
        </xdr:cNvPr>
        <xdr:cNvCxnSpPr/>
      </xdr:nvCxnSpPr>
      <xdr:spPr>
        <a:xfrm>
          <a:off x="6315075" y="11420475"/>
          <a:ext cx="916478" cy="12773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43</xdr:row>
      <xdr:rowOff>355023</xdr:rowOff>
    </xdr:from>
    <xdr:to>
      <xdr:col>3</xdr:col>
      <xdr:colOff>917864</xdr:colOff>
      <xdr:row>50</xdr:row>
      <xdr:rowOff>0</xdr:rowOff>
    </xdr:to>
    <xdr:cxnSp macro="">
      <xdr:nvCxnSpPr>
        <xdr:cNvPr id="155" name="Łącznik prosty 154">
          <a:extLst>
            <a:ext uri="{FF2B5EF4-FFF2-40B4-BE49-F238E27FC236}">
              <a16:creationId xmlns:a16="http://schemas.microsoft.com/office/drawing/2014/main" id="{25A0AFC6-80C6-428C-BDEF-B897F1EF78B7}"/>
            </a:ext>
          </a:extLst>
        </xdr:cNvPr>
        <xdr:cNvCxnSpPr/>
      </xdr:nvCxnSpPr>
      <xdr:spPr>
        <a:xfrm flipH="1">
          <a:off x="6286500" y="5035608"/>
          <a:ext cx="917864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43</xdr:row>
      <xdr:rowOff>355023</xdr:rowOff>
    </xdr:from>
    <xdr:to>
      <xdr:col>4</xdr:col>
      <xdr:colOff>874568</xdr:colOff>
      <xdr:row>50</xdr:row>
      <xdr:rowOff>0</xdr:rowOff>
    </xdr:to>
    <xdr:cxnSp macro="">
      <xdr:nvCxnSpPr>
        <xdr:cNvPr id="156" name="Łącznik prosty 155">
          <a:extLst>
            <a:ext uri="{FF2B5EF4-FFF2-40B4-BE49-F238E27FC236}">
              <a16:creationId xmlns:a16="http://schemas.microsoft.com/office/drawing/2014/main" id="{27BBBE9C-91C0-4A43-93B8-9E07A4C15614}"/>
            </a:ext>
          </a:extLst>
        </xdr:cNvPr>
        <xdr:cNvCxnSpPr/>
      </xdr:nvCxnSpPr>
      <xdr:spPr>
        <a:xfrm>
          <a:off x="7204364" y="5035608"/>
          <a:ext cx="880629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44</xdr:row>
      <xdr:rowOff>0</xdr:rowOff>
    </xdr:from>
    <xdr:to>
      <xdr:col>5</xdr:col>
      <xdr:colOff>8659</xdr:colOff>
      <xdr:row>49</xdr:row>
      <xdr:rowOff>346363</xdr:rowOff>
    </xdr:to>
    <xdr:cxnSp macro="">
      <xdr:nvCxnSpPr>
        <xdr:cNvPr id="157" name="Łącznik prosty 156">
          <a:extLst>
            <a:ext uri="{FF2B5EF4-FFF2-40B4-BE49-F238E27FC236}">
              <a16:creationId xmlns:a16="http://schemas.microsoft.com/office/drawing/2014/main" id="{1D0F1E16-81D7-457A-91AF-CDFA40CD1071}"/>
            </a:ext>
          </a:extLst>
        </xdr:cNvPr>
        <xdr:cNvCxnSpPr/>
      </xdr:nvCxnSpPr>
      <xdr:spPr>
        <a:xfrm flipH="1">
          <a:off x="7220989" y="5038725"/>
          <a:ext cx="895350" cy="12512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51</xdr:row>
      <xdr:rowOff>0</xdr:rowOff>
    </xdr:from>
    <xdr:to>
      <xdr:col>3</xdr:col>
      <xdr:colOff>900546</xdr:colOff>
      <xdr:row>53</xdr:row>
      <xdr:rowOff>173182</xdr:rowOff>
    </xdr:to>
    <xdr:cxnSp macro="">
      <xdr:nvCxnSpPr>
        <xdr:cNvPr id="158" name="Łącznik prosty 157">
          <a:extLst>
            <a:ext uri="{FF2B5EF4-FFF2-40B4-BE49-F238E27FC236}">
              <a16:creationId xmlns:a16="http://schemas.microsoft.com/office/drawing/2014/main" id="{3A790815-8F79-45F9-AC97-397585C3741C}"/>
            </a:ext>
          </a:extLst>
        </xdr:cNvPr>
        <xdr:cNvCxnSpPr/>
      </xdr:nvCxnSpPr>
      <xdr:spPr>
        <a:xfrm>
          <a:off x="6297064" y="6848475"/>
          <a:ext cx="886172" cy="8932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51</xdr:row>
      <xdr:rowOff>8659</xdr:rowOff>
    </xdr:from>
    <xdr:to>
      <xdr:col>4</xdr:col>
      <xdr:colOff>0</xdr:colOff>
      <xdr:row>54</xdr:row>
      <xdr:rowOff>0</xdr:rowOff>
    </xdr:to>
    <xdr:cxnSp macro="">
      <xdr:nvCxnSpPr>
        <xdr:cNvPr id="159" name="Łącznik prosty 158">
          <a:extLst>
            <a:ext uri="{FF2B5EF4-FFF2-40B4-BE49-F238E27FC236}">
              <a16:creationId xmlns:a16="http://schemas.microsoft.com/office/drawing/2014/main" id="{C45E909C-C27A-445E-B385-DA451A54CFAB}"/>
            </a:ext>
          </a:extLst>
        </xdr:cNvPr>
        <xdr:cNvCxnSpPr/>
      </xdr:nvCxnSpPr>
      <xdr:spPr>
        <a:xfrm flipH="1">
          <a:off x="6286500" y="6859039"/>
          <a:ext cx="923925" cy="89431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51</xdr:row>
      <xdr:rowOff>17318</xdr:rowOff>
    </xdr:from>
    <xdr:to>
      <xdr:col>5</xdr:col>
      <xdr:colOff>8659</xdr:colOff>
      <xdr:row>54</xdr:row>
      <xdr:rowOff>17318</xdr:rowOff>
    </xdr:to>
    <xdr:cxnSp macro="">
      <xdr:nvCxnSpPr>
        <xdr:cNvPr id="160" name="Łącznik prosty 159">
          <a:extLst>
            <a:ext uri="{FF2B5EF4-FFF2-40B4-BE49-F238E27FC236}">
              <a16:creationId xmlns:a16="http://schemas.microsoft.com/office/drawing/2014/main" id="{CBFA6239-3B0B-4C58-99BB-897AE3D19DCE}"/>
            </a:ext>
          </a:extLst>
        </xdr:cNvPr>
        <xdr:cNvCxnSpPr/>
      </xdr:nvCxnSpPr>
      <xdr:spPr>
        <a:xfrm>
          <a:off x="7220989" y="6869603"/>
          <a:ext cx="895350" cy="904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51</xdr:row>
      <xdr:rowOff>8659</xdr:rowOff>
    </xdr:from>
    <xdr:to>
      <xdr:col>5</xdr:col>
      <xdr:colOff>8659</xdr:colOff>
      <xdr:row>53</xdr:row>
      <xdr:rowOff>164522</xdr:rowOff>
    </xdr:to>
    <xdr:cxnSp macro="">
      <xdr:nvCxnSpPr>
        <xdr:cNvPr id="161" name="Łącznik prosty 160">
          <a:extLst>
            <a:ext uri="{FF2B5EF4-FFF2-40B4-BE49-F238E27FC236}">
              <a16:creationId xmlns:a16="http://schemas.microsoft.com/office/drawing/2014/main" id="{E71CA036-784C-435F-9B47-1021B8B85583}"/>
            </a:ext>
          </a:extLst>
        </xdr:cNvPr>
        <xdr:cNvCxnSpPr/>
      </xdr:nvCxnSpPr>
      <xdr:spPr>
        <a:xfrm flipH="1">
          <a:off x="7232592" y="6859039"/>
          <a:ext cx="883747" cy="881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57</xdr:row>
      <xdr:rowOff>0</xdr:rowOff>
    </xdr:from>
    <xdr:to>
      <xdr:col>6</xdr:col>
      <xdr:colOff>1004455</xdr:colOff>
      <xdr:row>65</xdr:row>
      <xdr:rowOff>173181</xdr:rowOff>
    </xdr:to>
    <xdr:cxnSp macro="">
      <xdr:nvCxnSpPr>
        <xdr:cNvPr id="176" name="Łącznik prosty 175">
          <a:extLst>
            <a:ext uri="{FF2B5EF4-FFF2-40B4-BE49-F238E27FC236}">
              <a16:creationId xmlns:a16="http://schemas.microsoft.com/office/drawing/2014/main" id="{C526337F-0B83-4D70-9036-014AE569437F}"/>
            </a:ext>
          </a:extLst>
        </xdr:cNvPr>
        <xdr:cNvCxnSpPr/>
      </xdr:nvCxnSpPr>
      <xdr:spPr>
        <a:xfrm>
          <a:off x="10117667" y="8308917"/>
          <a:ext cx="1008265" cy="21262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57</xdr:row>
      <xdr:rowOff>0</xdr:rowOff>
    </xdr:from>
    <xdr:to>
      <xdr:col>6</xdr:col>
      <xdr:colOff>1013114</xdr:colOff>
      <xdr:row>65</xdr:row>
      <xdr:rowOff>164522</xdr:rowOff>
    </xdr:to>
    <xdr:cxnSp macro="">
      <xdr:nvCxnSpPr>
        <xdr:cNvPr id="177" name="Łącznik prosty 176">
          <a:extLst>
            <a:ext uri="{FF2B5EF4-FFF2-40B4-BE49-F238E27FC236}">
              <a16:creationId xmlns:a16="http://schemas.microsoft.com/office/drawing/2014/main" id="{4ED60EDD-1F07-4918-86B6-B8F75617054F}"/>
            </a:ext>
          </a:extLst>
        </xdr:cNvPr>
        <xdr:cNvCxnSpPr/>
      </xdr:nvCxnSpPr>
      <xdr:spPr>
        <a:xfrm flipH="1">
          <a:off x="10138796" y="8331950"/>
          <a:ext cx="988175" cy="21022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57</xdr:row>
      <xdr:rowOff>0</xdr:rowOff>
    </xdr:from>
    <xdr:to>
      <xdr:col>8</xdr:col>
      <xdr:colOff>1246909</xdr:colOff>
      <xdr:row>66</xdr:row>
      <xdr:rowOff>0</xdr:rowOff>
    </xdr:to>
    <xdr:cxnSp macro="">
      <xdr:nvCxnSpPr>
        <xdr:cNvPr id="178" name="Łącznik prosty 177">
          <a:extLst>
            <a:ext uri="{FF2B5EF4-FFF2-40B4-BE49-F238E27FC236}">
              <a16:creationId xmlns:a16="http://schemas.microsoft.com/office/drawing/2014/main" id="{7184F94C-59AC-4274-90BF-35E7FBA06C70}"/>
            </a:ext>
          </a:extLst>
        </xdr:cNvPr>
        <xdr:cNvCxnSpPr/>
      </xdr:nvCxnSpPr>
      <xdr:spPr>
        <a:xfrm>
          <a:off x="12234314" y="8307878"/>
          <a:ext cx="1234440" cy="21484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57</xdr:row>
      <xdr:rowOff>0</xdr:rowOff>
    </xdr:from>
    <xdr:to>
      <xdr:col>9</xdr:col>
      <xdr:colOff>1203613</xdr:colOff>
      <xdr:row>65</xdr:row>
      <xdr:rowOff>173181</xdr:rowOff>
    </xdr:to>
    <xdr:cxnSp macro="">
      <xdr:nvCxnSpPr>
        <xdr:cNvPr id="179" name="Łącznik prosty 178">
          <a:extLst>
            <a:ext uri="{FF2B5EF4-FFF2-40B4-BE49-F238E27FC236}">
              <a16:creationId xmlns:a16="http://schemas.microsoft.com/office/drawing/2014/main" id="{78A29BA1-B072-401A-AFCE-D79BB08FEA7B}"/>
            </a:ext>
          </a:extLst>
        </xdr:cNvPr>
        <xdr:cNvCxnSpPr/>
      </xdr:nvCxnSpPr>
      <xdr:spPr>
        <a:xfrm>
          <a:off x="13468754" y="8307878"/>
          <a:ext cx="1214216" cy="21273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57</xdr:row>
      <xdr:rowOff>0</xdr:rowOff>
    </xdr:from>
    <xdr:to>
      <xdr:col>8</xdr:col>
      <xdr:colOff>1229590</xdr:colOff>
      <xdr:row>66</xdr:row>
      <xdr:rowOff>0</xdr:rowOff>
    </xdr:to>
    <xdr:cxnSp macro="">
      <xdr:nvCxnSpPr>
        <xdr:cNvPr id="180" name="Łącznik prosty 179">
          <a:extLst>
            <a:ext uri="{FF2B5EF4-FFF2-40B4-BE49-F238E27FC236}">
              <a16:creationId xmlns:a16="http://schemas.microsoft.com/office/drawing/2014/main" id="{613E3BFF-C4F3-451E-9845-49FF549190CD}"/>
            </a:ext>
          </a:extLst>
        </xdr:cNvPr>
        <xdr:cNvCxnSpPr/>
      </xdr:nvCxnSpPr>
      <xdr:spPr>
        <a:xfrm flipH="1">
          <a:off x="12198754" y="8321386"/>
          <a:ext cx="1256491" cy="2145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57</xdr:row>
      <xdr:rowOff>0</xdr:rowOff>
    </xdr:from>
    <xdr:to>
      <xdr:col>9</xdr:col>
      <xdr:colOff>1203613</xdr:colOff>
      <xdr:row>65</xdr:row>
      <xdr:rowOff>164522</xdr:rowOff>
    </xdr:to>
    <xdr:cxnSp macro="">
      <xdr:nvCxnSpPr>
        <xdr:cNvPr id="181" name="Łącznik prosty 180">
          <a:extLst>
            <a:ext uri="{FF2B5EF4-FFF2-40B4-BE49-F238E27FC236}">
              <a16:creationId xmlns:a16="http://schemas.microsoft.com/office/drawing/2014/main" id="{9AE3517D-D0D0-48DB-8F34-82043E4F7989}"/>
            </a:ext>
          </a:extLst>
        </xdr:cNvPr>
        <xdr:cNvCxnSpPr/>
      </xdr:nvCxnSpPr>
      <xdr:spPr>
        <a:xfrm flipH="1">
          <a:off x="13505334" y="8286750"/>
          <a:ext cx="1177636" cy="2147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57</xdr:row>
      <xdr:rowOff>0</xdr:rowOff>
    </xdr:from>
    <xdr:to>
      <xdr:col>2</xdr:col>
      <xdr:colOff>0</xdr:colOff>
      <xdr:row>66</xdr:row>
      <xdr:rowOff>0</xdr:rowOff>
    </xdr:to>
    <xdr:cxnSp macro="">
      <xdr:nvCxnSpPr>
        <xdr:cNvPr id="182" name="Łącznik prosty 181">
          <a:extLst>
            <a:ext uri="{FF2B5EF4-FFF2-40B4-BE49-F238E27FC236}">
              <a16:creationId xmlns:a16="http://schemas.microsoft.com/office/drawing/2014/main" id="{1EA064C1-CDEA-4F97-BEEA-3DC04A028A35}"/>
            </a:ext>
          </a:extLst>
        </xdr:cNvPr>
        <xdr:cNvCxnSpPr/>
      </xdr:nvCxnSpPr>
      <xdr:spPr>
        <a:xfrm>
          <a:off x="634962" y="8307878"/>
          <a:ext cx="1852121" cy="21725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57</xdr:row>
      <xdr:rowOff>0</xdr:rowOff>
    </xdr:from>
    <xdr:to>
      <xdr:col>2</xdr:col>
      <xdr:colOff>0</xdr:colOff>
      <xdr:row>65</xdr:row>
      <xdr:rowOff>173181</xdr:rowOff>
    </xdr:to>
    <xdr:cxnSp macro="">
      <xdr:nvCxnSpPr>
        <xdr:cNvPr id="183" name="Łącznik prosty 182">
          <a:extLst>
            <a:ext uri="{FF2B5EF4-FFF2-40B4-BE49-F238E27FC236}">
              <a16:creationId xmlns:a16="http://schemas.microsoft.com/office/drawing/2014/main" id="{25991B7B-898A-4658-B59E-32298CEA637A}"/>
            </a:ext>
          </a:extLst>
        </xdr:cNvPr>
        <xdr:cNvCxnSpPr/>
      </xdr:nvCxnSpPr>
      <xdr:spPr>
        <a:xfrm flipH="1">
          <a:off x="613833" y="8297314"/>
          <a:ext cx="1873250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57</xdr:row>
      <xdr:rowOff>0</xdr:rowOff>
    </xdr:from>
    <xdr:to>
      <xdr:col>3</xdr:col>
      <xdr:colOff>8659</xdr:colOff>
      <xdr:row>65</xdr:row>
      <xdr:rowOff>164522</xdr:rowOff>
    </xdr:to>
    <xdr:cxnSp macro="">
      <xdr:nvCxnSpPr>
        <xdr:cNvPr id="184" name="Łącznik prosty 183">
          <a:extLst>
            <a:ext uri="{FF2B5EF4-FFF2-40B4-BE49-F238E27FC236}">
              <a16:creationId xmlns:a16="http://schemas.microsoft.com/office/drawing/2014/main" id="{C9537C25-060D-4BDB-BF3B-FB10DE4CA586}"/>
            </a:ext>
          </a:extLst>
        </xdr:cNvPr>
        <xdr:cNvCxnSpPr/>
      </xdr:nvCxnSpPr>
      <xdr:spPr>
        <a:xfrm>
          <a:off x="2497647" y="8297314"/>
          <a:ext cx="3799417" cy="21368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57</xdr:row>
      <xdr:rowOff>0</xdr:rowOff>
    </xdr:from>
    <xdr:to>
      <xdr:col>3</xdr:col>
      <xdr:colOff>0</xdr:colOff>
      <xdr:row>65</xdr:row>
      <xdr:rowOff>173181</xdr:rowOff>
    </xdr:to>
    <xdr:cxnSp macro="">
      <xdr:nvCxnSpPr>
        <xdr:cNvPr id="185" name="Łącznik prosty 184">
          <a:extLst>
            <a:ext uri="{FF2B5EF4-FFF2-40B4-BE49-F238E27FC236}">
              <a16:creationId xmlns:a16="http://schemas.microsoft.com/office/drawing/2014/main" id="{F0A8CC5A-F72F-484C-BFE1-05C32CEFD8D1}"/>
            </a:ext>
          </a:extLst>
        </xdr:cNvPr>
        <xdr:cNvCxnSpPr/>
      </xdr:nvCxnSpPr>
      <xdr:spPr>
        <a:xfrm flipH="1">
          <a:off x="2508211" y="8297314"/>
          <a:ext cx="3778289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57</xdr:row>
      <xdr:rowOff>0</xdr:rowOff>
    </xdr:from>
    <xdr:to>
      <xdr:col>3</xdr:col>
      <xdr:colOff>917864</xdr:colOff>
      <xdr:row>66</xdr:row>
      <xdr:rowOff>0</xdr:rowOff>
    </xdr:to>
    <xdr:cxnSp macro="">
      <xdr:nvCxnSpPr>
        <xdr:cNvPr id="186" name="Łącznik prosty 185">
          <a:extLst>
            <a:ext uri="{FF2B5EF4-FFF2-40B4-BE49-F238E27FC236}">
              <a16:creationId xmlns:a16="http://schemas.microsoft.com/office/drawing/2014/main" id="{38ADE7EA-4032-419C-A387-1948408D50F8}"/>
            </a:ext>
          </a:extLst>
        </xdr:cNvPr>
        <xdr:cNvCxnSpPr/>
      </xdr:nvCxnSpPr>
      <xdr:spPr>
        <a:xfrm>
          <a:off x="6297064" y="8286750"/>
          <a:ext cx="907300" cy="2169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57</xdr:row>
      <xdr:rowOff>0</xdr:rowOff>
    </xdr:from>
    <xdr:to>
      <xdr:col>3</xdr:col>
      <xdr:colOff>917864</xdr:colOff>
      <xdr:row>65</xdr:row>
      <xdr:rowOff>173181</xdr:rowOff>
    </xdr:to>
    <xdr:cxnSp macro="">
      <xdr:nvCxnSpPr>
        <xdr:cNvPr id="187" name="Łącznik prosty 186">
          <a:extLst>
            <a:ext uri="{FF2B5EF4-FFF2-40B4-BE49-F238E27FC236}">
              <a16:creationId xmlns:a16="http://schemas.microsoft.com/office/drawing/2014/main" id="{3BC0F290-5D32-4041-8294-FD0029C026E2}"/>
            </a:ext>
          </a:extLst>
        </xdr:cNvPr>
        <xdr:cNvCxnSpPr/>
      </xdr:nvCxnSpPr>
      <xdr:spPr>
        <a:xfrm flipH="1">
          <a:off x="6307628" y="8297314"/>
          <a:ext cx="896736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32</xdr:row>
      <xdr:rowOff>11906</xdr:rowOff>
    </xdr:from>
    <xdr:to>
      <xdr:col>4</xdr:col>
      <xdr:colOff>881062</xdr:colOff>
      <xdr:row>41</xdr:row>
      <xdr:rowOff>23812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1014D2CF-0E10-6D4A-2E1A-1AAD12D3B0FB}"/>
            </a:ext>
          </a:extLst>
        </xdr:cNvPr>
        <xdr:cNvCxnSpPr/>
      </xdr:nvCxnSpPr>
      <xdr:spPr>
        <a:xfrm>
          <a:off x="7191375" y="8251031"/>
          <a:ext cx="90487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32</xdr:row>
      <xdr:rowOff>9525</xdr:rowOff>
    </xdr:from>
    <xdr:to>
      <xdr:col>5</xdr:col>
      <xdr:colOff>0</xdr:colOff>
      <xdr:row>41</xdr:row>
      <xdr:rowOff>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BC5D0878-03C2-233F-DE40-909940259F35}"/>
            </a:ext>
          </a:extLst>
        </xdr:cNvPr>
        <xdr:cNvCxnSpPr/>
      </xdr:nvCxnSpPr>
      <xdr:spPr>
        <a:xfrm flipH="1">
          <a:off x="7219950" y="8315325"/>
          <a:ext cx="88582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57</xdr:row>
      <xdr:rowOff>9525</xdr:rowOff>
    </xdr:from>
    <xdr:to>
      <xdr:col>5</xdr:col>
      <xdr:colOff>0</xdr:colOff>
      <xdr:row>65</xdr:row>
      <xdr:rowOff>171450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B529E603-3754-FA08-4C89-FCB6650D93A9}"/>
            </a:ext>
          </a:extLst>
        </xdr:cNvPr>
        <xdr:cNvCxnSpPr/>
      </xdr:nvCxnSpPr>
      <xdr:spPr>
        <a:xfrm>
          <a:off x="7210425" y="13954125"/>
          <a:ext cx="895350" cy="1609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57</xdr:row>
      <xdr:rowOff>9525</xdr:rowOff>
    </xdr:from>
    <xdr:to>
      <xdr:col>5</xdr:col>
      <xdr:colOff>9525</xdr:colOff>
      <xdr:row>66</xdr:row>
      <xdr:rowOff>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D7BFE12D-7C77-706E-7F07-F28FDFBE93B7}"/>
            </a:ext>
          </a:extLst>
        </xdr:cNvPr>
        <xdr:cNvCxnSpPr/>
      </xdr:nvCxnSpPr>
      <xdr:spPr>
        <a:xfrm flipH="1">
          <a:off x="7219950" y="13954125"/>
          <a:ext cx="895350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914400</xdr:colOff>
      <xdr:row>70</xdr:row>
      <xdr:rowOff>9525</xdr:rowOff>
    </xdr:from>
    <xdr:to>
      <xdr:col>5</xdr:col>
      <xdr:colOff>0</xdr:colOff>
      <xdr:row>79</xdr:row>
      <xdr:rowOff>19050</xdr:rowOff>
    </xdr:to>
    <xdr:cxnSp macro="">
      <xdr:nvCxnSpPr>
        <xdr:cNvPr id="16" name="Łącznik prosty 15">
          <a:extLst>
            <a:ext uri="{FF2B5EF4-FFF2-40B4-BE49-F238E27FC236}">
              <a16:creationId xmlns:a16="http://schemas.microsoft.com/office/drawing/2014/main" id="{00F9474E-B288-628E-05BB-0A605F7DE2E3}"/>
            </a:ext>
          </a:extLst>
        </xdr:cNvPr>
        <xdr:cNvCxnSpPr/>
      </xdr:nvCxnSpPr>
      <xdr:spPr>
        <a:xfrm>
          <a:off x="7200900" y="16754475"/>
          <a:ext cx="904875" cy="1638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70</xdr:row>
      <xdr:rowOff>0</xdr:rowOff>
    </xdr:from>
    <xdr:to>
      <xdr:col>4</xdr:col>
      <xdr:colOff>885825</xdr:colOff>
      <xdr:row>79</xdr:row>
      <xdr:rowOff>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56BA41FF-26FF-A534-792E-C6F6617D412C}"/>
            </a:ext>
          </a:extLst>
        </xdr:cNvPr>
        <xdr:cNvCxnSpPr/>
      </xdr:nvCxnSpPr>
      <xdr:spPr>
        <a:xfrm flipH="1">
          <a:off x="7229475" y="16744950"/>
          <a:ext cx="866775" cy="1628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486C-357C-4DD6-9396-50885F52586C}">
  <dimension ref="A7:O80"/>
  <sheetViews>
    <sheetView tabSelected="1" topLeftCell="A6" zoomScaleNormal="100" workbookViewId="0">
      <pane xSplit="1" ySplit="11" topLeftCell="B58" activePane="bottomRight" state="frozen"/>
      <selection activeCell="A6" sqref="A6"/>
      <selection pane="topRight" activeCell="B6" sqref="B6"/>
      <selection pane="bottomLeft" activeCell="A16" sqref="A16"/>
      <selection pane="bottomRight" activeCell="F74" sqref="F74"/>
    </sheetView>
  </sheetViews>
  <sheetFormatPr defaultRowHeight="14.5"/>
  <cols>
    <col min="1" max="1" width="8.81640625" customWidth="1"/>
    <col min="2" max="2" width="27.453125" customWidth="1"/>
    <col min="3" max="3" width="55.453125" customWidth="1"/>
    <col min="4" max="4" width="13.453125" customWidth="1"/>
    <col min="5" max="5" width="13.1796875" customWidth="1"/>
    <col min="6" max="6" width="29.453125" bestFit="1" customWidth="1"/>
    <col min="7" max="7" width="15" customWidth="1"/>
    <col min="8" max="8" width="15.54296875" customWidth="1"/>
    <col min="9" max="9" width="18.453125" customWidth="1"/>
    <col min="10" max="10" width="17.54296875" customWidth="1"/>
  </cols>
  <sheetData>
    <row r="7" spans="2:11" ht="28.5">
      <c r="B7" s="137" t="s">
        <v>0</v>
      </c>
      <c r="C7" s="137"/>
    </row>
    <row r="9" spans="2:11">
      <c r="B9" s="1" t="s">
        <v>113</v>
      </c>
      <c r="H9" s="1" t="s">
        <v>30</v>
      </c>
    </row>
    <row r="10" spans="2:11">
      <c r="B10" s="1"/>
      <c r="H10" s="1"/>
    </row>
    <row r="11" spans="2:11" ht="29.15" customHeight="1">
      <c r="B11" s="20" t="s">
        <v>110</v>
      </c>
    </row>
    <row r="12" spans="2:11" ht="29.9" customHeight="1">
      <c r="B12" s="20" t="s">
        <v>31</v>
      </c>
    </row>
    <row r="13" spans="2:11" ht="59.15" customHeight="1">
      <c r="B13" s="211" t="s">
        <v>116</v>
      </c>
      <c r="C13" s="211"/>
      <c r="D13" s="211"/>
      <c r="E13" s="211"/>
      <c r="F13" s="211"/>
      <c r="G13" s="211"/>
      <c r="H13" s="211"/>
      <c r="I13" s="211"/>
      <c r="J13" s="211"/>
      <c r="K13" s="21"/>
    </row>
    <row r="14" spans="2:11" ht="18.649999999999999" customHeight="1" thickBot="1">
      <c r="B14" s="16"/>
      <c r="C14" s="16"/>
      <c r="D14" s="16"/>
      <c r="E14" s="16"/>
      <c r="F14" s="16"/>
      <c r="G14" s="16"/>
      <c r="H14" s="16"/>
      <c r="I14" s="16"/>
      <c r="J14" s="16"/>
    </row>
    <row r="15" spans="2:11" ht="52.5" customHeight="1" thickBot="1">
      <c r="B15" s="17" t="s">
        <v>53</v>
      </c>
      <c r="C15" s="18" t="s">
        <v>54</v>
      </c>
      <c r="D15" s="18" t="s">
        <v>22</v>
      </c>
      <c r="E15" s="18" t="s">
        <v>23</v>
      </c>
      <c r="F15" s="18" t="s">
        <v>64</v>
      </c>
      <c r="G15" s="18" t="s">
        <v>1</v>
      </c>
      <c r="H15" s="18" t="s">
        <v>2</v>
      </c>
      <c r="I15" s="18" t="s">
        <v>3</v>
      </c>
      <c r="J15" s="19" t="s">
        <v>4</v>
      </c>
    </row>
    <row r="16" spans="2:11" ht="15" thickBot="1">
      <c r="B16" s="84" t="s">
        <v>96</v>
      </c>
      <c r="C16" s="85" t="s">
        <v>114</v>
      </c>
      <c r="D16" s="86"/>
      <c r="E16" s="86"/>
      <c r="F16" s="87"/>
      <c r="G16" s="88">
        <f>'zał. 3a HRF'!D15</f>
        <v>0</v>
      </c>
      <c r="H16" s="88">
        <f>'zał. 3a HRF'!E15</f>
        <v>0</v>
      </c>
      <c r="I16" s="88">
        <f>G16-H16</f>
        <v>0</v>
      </c>
      <c r="J16" s="89">
        <f>H16</f>
        <v>0</v>
      </c>
      <c r="K16" s="64"/>
    </row>
    <row r="17" spans="1:15">
      <c r="B17" s="66" t="s">
        <v>5</v>
      </c>
      <c r="C17" s="67" t="s">
        <v>6</v>
      </c>
      <c r="D17" s="68"/>
      <c r="E17" s="68"/>
      <c r="F17" s="90" t="s">
        <v>64</v>
      </c>
      <c r="G17" s="117">
        <f>SUM(G18,G26,G30)</f>
        <v>0</v>
      </c>
      <c r="H17" s="117">
        <f>SUM(H18,H26,H30)</f>
        <v>0</v>
      </c>
      <c r="I17" s="117">
        <f>SUM(I18,I26,I30)</f>
        <v>0</v>
      </c>
      <c r="J17" s="117">
        <f>'zał. 3a HRF'!E15</f>
        <v>0</v>
      </c>
    </row>
    <row r="18" spans="1:15" ht="29">
      <c r="B18" s="76"/>
      <c r="C18" s="77" t="s">
        <v>62</v>
      </c>
      <c r="D18" s="78"/>
      <c r="E18" s="78"/>
      <c r="F18" s="77"/>
      <c r="G18" s="83">
        <f>SUM(G19:G25)</f>
        <v>0</v>
      </c>
      <c r="H18" s="83">
        <f>SUM(H19:H25)</f>
        <v>0</v>
      </c>
      <c r="I18" s="83">
        <f>SUM(I19:I21)</f>
        <v>0</v>
      </c>
      <c r="J18" s="83">
        <f>SUM(J19:J25)</f>
        <v>0</v>
      </c>
    </row>
    <row r="19" spans="1:15">
      <c r="B19" s="71" t="s">
        <v>7</v>
      </c>
      <c r="C19" s="72" t="s">
        <v>55</v>
      </c>
      <c r="D19" s="204"/>
      <c r="E19" s="204"/>
      <c r="F19" s="73" t="s">
        <v>11</v>
      </c>
      <c r="G19" s="6">
        <f>H190+I19</f>
        <v>0</v>
      </c>
      <c r="H19" s="6">
        <v>0</v>
      </c>
      <c r="I19" s="3">
        <v>0</v>
      </c>
      <c r="J19" s="91">
        <f>H19</f>
        <v>0</v>
      </c>
    </row>
    <row r="20" spans="1:15">
      <c r="B20" s="71" t="s">
        <v>9</v>
      </c>
      <c r="C20" s="74" t="s">
        <v>56</v>
      </c>
      <c r="D20" s="205"/>
      <c r="E20" s="205"/>
      <c r="F20" s="73" t="s">
        <v>11</v>
      </c>
      <c r="G20" s="6">
        <f t="shared" ref="G20:G25" si="0">H20+I20</f>
        <v>0</v>
      </c>
      <c r="H20" s="6">
        <v>0</v>
      </c>
      <c r="I20" s="3">
        <v>0</v>
      </c>
      <c r="J20" s="91">
        <f t="shared" ref="J20:J25" si="1">H20</f>
        <v>0</v>
      </c>
    </row>
    <row r="21" spans="1:15">
      <c r="B21" s="71" t="s">
        <v>10</v>
      </c>
      <c r="C21" s="74" t="s">
        <v>57</v>
      </c>
      <c r="D21" s="205"/>
      <c r="E21" s="205"/>
      <c r="F21" s="73" t="s">
        <v>11</v>
      </c>
      <c r="G21" s="6">
        <f t="shared" si="0"/>
        <v>0</v>
      </c>
      <c r="H21" s="3">
        <v>0</v>
      </c>
      <c r="I21" s="3">
        <v>0</v>
      </c>
      <c r="J21" s="91">
        <f t="shared" si="1"/>
        <v>0</v>
      </c>
    </row>
    <row r="22" spans="1:15">
      <c r="B22" s="71" t="s">
        <v>12</v>
      </c>
      <c r="C22" s="74" t="s">
        <v>58</v>
      </c>
      <c r="D22" s="205"/>
      <c r="E22" s="205"/>
      <c r="F22" s="73" t="s">
        <v>11</v>
      </c>
      <c r="G22" s="6">
        <f t="shared" si="0"/>
        <v>0</v>
      </c>
      <c r="H22" s="3">
        <v>0</v>
      </c>
      <c r="I22" s="3">
        <v>0</v>
      </c>
      <c r="J22" s="91">
        <f t="shared" si="1"/>
        <v>0</v>
      </c>
    </row>
    <row r="23" spans="1:15">
      <c r="A23" s="143"/>
      <c r="B23" s="71" t="s">
        <v>12</v>
      </c>
      <c r="C23" s="74" t="s">
        <v>58</v>
      </c>
      <c r="D23" s="205"/>
      <c r="E23" s="205"/>
      <c r="F23" s="73" t="s">
        <v>19</v>
      </c>
      <c r="G23" s="6">
        <f t="shared" si="0"/>
        <v>0</v>
      </c>
      <c r="H23" s="3">
        <v>0</v>
      </c>
      <c r="I23" s="3">
        <v>0</v>
      </c>
      <c r="J23" s="91">
        <f t="shared" si="1"/>
        <v>0</v>
      </c>
    </row>
    <row r="24" spans="1:15">
      <c r="B24" s="71" t="s">
        <v>13</v>
      </c>
      <c r="C24" s="74" t="s">
        <v>59</v>
      </c>
      <c r="D24" s="205"/>
      <c r="E24" s="205"/>
      <c r="F24" s="73" t="s">
        <v>18</v>
      </c>
      <c r="G24" s="6">
        <f t="shared" si="0"/>
        <v>0</v>
      </c>
      <c r="H24" s="3">
        <v>0</v>
      </c>
      <c r="I24" s="3">
        <v>0</v>
      </c>
      <c r="J24" s="91">
        <f t="shared" si="1"/>
        <v>0</v>
      </c>
    </row>
    <row r="25" spans="1:15" ht="29">
      <c r="B25" s="71" t="s">
        <v>66</v>
      </c>
      <c r="C25" s="74" t="s">
        <v>60</v>
      </c>
      <c r="D25" s="206"/>
      <c r="E25" s="206"/>
      <c r="F25" s="73" t="s">
        <v>19</v>
      </c>
      <c r="G25" s="6">
        <f t="shared" si="0"/>
        <v>0</v>
      </c>
      <c r="H25" s="3">
        <v>0</v>
      </c>
      <c r="I25" s="3">
        <v>0</v>
      </c>
      <c r="J25" s="91">
        <f t="shared" si="1"/>
        <v>0</v>
      </c>
      <c r="L25" s="64"/>
    </row>
    <row r="26" spans="1:15" ht="42.65" customHeight="1">
      <c r="B26" s="76"/>
      <c r="C26" s="77" t="s">
        <v>63</v>
      </c>
      <c r="D26" s="79"/>
      <c r="E26" s="79"/>
      <c r="F26" s="80"/>
      <c r="G26" s="83">
        <f>SUM(G27:G29)</f>
        <v>0</v>
      </c>
      <c r="H26" s="83">
        <f>SUM(H27:H29)</f>
        <v>0</v>
      </c>
      <c r="I26" s="83">
        <f>SUM(I27:I29)</f>
        <v>0</v>
      </c>
      <c r="J26" s="83">
        <f>SUM(J27:J29)</f>
        <v>0</v>
      </c>
    </row>
    <row r="27" spans="1:15" ht="29">
      <c r="B27" s="71" t="s">
        <v>67</v>
      </c>
      <c r="C27" s="74" t="s">
        <v>60</v>
      </c>
      <c r="D27" s="207"/>
      <c r="E27" s="207"/>
      <c r="F27" s="73" t="s">
        <v>19</v>
      </c>
      <c r="G27" s="6">
        <f t="shared" ref="G27:G29" si="2">H27+I27</f>
        <v>0</v>
      </c>
      <c r="H27" s="6">
        <v>0</v>
      </c>
      <c r="I27" s="3">
        <v>0</v>
      </c>
      <c r="J27" s="91">
        <f t="shared" ref="J27:J29" si="3">H27</f>
        <v>0</v>
      </c>
    </row>
    <row r="28" spans="1:15" ht="29">
      <c r="B28" s="71" t="s">
        <v>68</v>
      </c>
      <c r="C28" s="74" t="s">
        <v>117</v>
      </c>
      <c r="D28" s="208"/>
      <c r="E28" s="208"/>
      <c r="F28" s="73" t="s">
        <v>11</v>
      </c>
      <c r="G28" s="6">
        <f t="shared" si="2"/>
        <v>0</v>
      </c>
      <c r="H28" s="6">
        <v>0</v>
      </c>
      <c r="I28" s="3">
        <v>0</v>
      </c>
      <c r="J28" s="91">
        <f t="shared" si="3"/>
        <v>0</v>
      </c>
    </row>
    <row r="29" spans="1:15">
      <c r="B29" s="71" t="s">
        <v>69</v>
      </c>
      <c r="C29" s="74" t="s">
        <v>59</v>
      </c>
      <c r="D29" s="209"/>
      <c r="E29" s="209"/>
      <c r="F29" s="73" t="s">
        <v>18</v>
      </c>
      <c r="G29" s="6">
        <f t="shared" si="2"/>
        <v>0</v>
      </c>
      <c r="H29" s="6">
        <v>0</v>
      </c>
      <c r="I29" s="3">
        <v>0</v>
      </c>
      <c r="J29" s="91">
        <f t="shared" si="3"/>
        <v>0</v>
      </c>
      <c r="L29" s="64"/>
      <c r="M29" s="64"/>
      <c r="N29" s="64"/>
      <c r="O29" s="64"/>
    </row>
    <row r="30" spans="1:15">
      <c r="B30" s="76"/>
      <c r="C30" s="81"/>
      <c r="D30" s="79"/>
      <c r="E30" s="79"/>
      <c r="F30" s="80"/>
      <c r="G30" s="83">
        <f>G31</f>
        <v>0</v>
      </c>
      <c r="H30" s="83">
        <f>H31</f>
        <v>0</v>
      </c>
      <c r="I30" s="125"/>
      <c r="J30" s="83">
        <f>J31</f>
        <v>0</v>
      </c>
      <c r="L30" s="64"/>
      <c r="M30" s="64"/>
      <c r="N30" s="64"/>
      <c r="O30" s="64"/>
    </row>
    <row r="31" spans="1:15" ht="15" thickBot="1">
      <c r="B31" s="71" t="s">
        <v>70</v>
      </c>
      <c r="C31" s="141" t="s">
        <v>15</v>
      </c>
      <c r="D31" s="4"/>
      <c r="E31" s="4"/>
      <c r="F31" s="124" t="s">
        <v>15</v>
      </c>
      <c r="G31" s="6">
        <f>H31</f>
        <v>0</v>
      </c>
      <c r="H31" s="6">
        <f>(SUM(H18,H26)*5%)</f>
        <v>0</v>
      </c>
      <c r="I31" s="3"/>
      <c r="J31" s="142">
        <f>H31</f>
        <v>0</v>
      </c>
    </row>
    <row r="32" spans="1:15" ht="15" thickBot="1">
      <c r="B32" s="69" t="s">
        <v>24</v>
      </c>
      <c r="C32" s="70"/>
      <c r="D32" s="70"/>
      <c r="E32" s="70"/>
      <c r="F32" s="70" t="s">
        <v>64</v>
      </c>
      <c r="G32" s="70"/>
      <c r="H32" s="92">
        <f>SUM(H33:H41)</f>
        <v>0</v>
      </c>
      <c r="I32" s="70"/>
      <c r="J32" s="5">
        <f>H32</f>
        <v>0</v>
      </c>
    </row>
    <row r="33" spans="2:10">
      <c r="B33" s="196"/>
      <c r="C33" s="198"/>
      <c r="D33" s="200"/>
      <c r="E33" s="210"/>
      <c r="F33" s="2" t="s">
        <v>16</v>
      </c>
      <c r="G33" s="202"/>
      <c r="H33" s="3">
        <v>0</v>
      </c>
      <c r="I33" s="202"/>
      <c r="J33" s="202"/>
    </row>
    <row r="34" spans="2:10">
      <c r="B34" s="196"/>
      <c r="C34" s="198"/>
      <c r="D34" s="200"/>
      <c r="E34" s="200"/>
      <c r="F34" s="2" t="s">
        <v>17</v>
      </c>
      <c r="G34" s="202"/>
      <c r="H34" s="3">
        <v>0</v>
      </c>
      <c r="I34" s="202"/>
      <c r="J34" s="202"/>
    </row>
    <row r="35" spans="2:10">
      <c r="B35" s="196"/>
      <c r="C35" s="198"/>
      <c r="D35" s="200"/>
      <c r="E35" s="200"/>
      <c r="F35" s="2" t="s">
        <v>18</v>
      </c>
      <c r="G35" s="202"/>
      <c r="H35" s="3">
        <f>H29</f>
        <v>0</v>
      </c>
      <c r="I35" s="202"/>
      <c r="J35" s="202"/>
    </row>
    <row r="36" spans="2:10">
      <c r="B36" s="196"/>
      <c r="C36" s="198"/>
      <c r="D36" s="200"/>
      <c r="E36" s="200"/>
      <c r="F36" s="2" t="s">
        <v>19</v>
      </c>
      <c r="G36" s="202"/>
      <c r="H36" s="3">
        <f>SUM(H23,H27,H28)</f>
        <v>0</v>
      </c>
      <c r="I36" s="202"/>
      <c r="J36" s="202"/>
    </row>
    <row r="37" spans="2:10">
      <c r="B37" s="196"/>
      <c r="C37" s="198"/>
      <c r="D37" s="200"/>
      <c r="E37" s="200"/>
      <c r="F37" s="2" t="s">
        <v>20</v>
      </c>
      <c r="G37" s="202"/>
      <c r="H37" s="3">
        <v>0</v>
      </c>
      <c r="I37" s="202"/>
      <c r="J37" s="202"/>
    </row>
    <row r="38" spans="2:10">
      <c r="B38" s="196"/>
      <c r="C38" s="198"/>
      <c r="D38" s="200"/>
      <c r="E38" s="200"/>
      <c r="F38" s="2" t="s">
        <v>11</v>
      </c>
      <c r="G38" s="202"/>
      <c r="H38" s="3">
        <f>H21</f>
        <v>0</v>
      </c>
      <c r="I38" s="202"/>
      <c r="J38" s="202"/>
    </row>
    <row r="39" spans="2:10">
      <c r="B39" s="196"/>
      <c r="C39" s="198"/>
      <c r="D39" s="200"/>
      <c r="E39" s="200"/>
      <c r="F39" s="2" t="s">
        <v>21</v>
      </c>
      <c r="G39" s="202"/>
      <c r="H39" s="3">
        <v>0</v>
      </c>
      <c r="I39" s="202"/>
      <c r="J39" s="202"/>
    </row>
    <row r="40" spans="2:10">
      <c r="B40" s="196"/>
      <c r="C40" s="198"/>
      <c r="D40" s="200"/>
      <c r="E40" s="200"/>
      <c r="F40" s="2" t="s">
        <v>8</v>
      </c>
      <c r="G40" s="202"/>
      <c r="H40" s="3">
        <f>SUM(H19,H20,H22,H24)</f>
        <v>0</v>
      </c>
      <c r="I40" s="202"/>
      <c r="J40" s="202"/>
    </row>
    <row r="41" spans="2:10">
      <c r="B41" s="197"/>
      <c r="C41" s="199"/>
      <c r="D41" s="201"/>
      <c r="E41" s="201"/>
      <c r="F41" s="73" t="s">
        <v>15</v>
      </c>
      <c r="G41" s="203"/>
      <c r="H41" s="7">
        <f>H31</f>
        <v>0</v>
      </c>
      <c r="I41" s="203"/>
      <c r="J41" s="203"/>
    </row>
    <row r="42" spans="2:10" ht="15" thickBot="1">
      <c r="B42" s="84" t="s">
        <v>97</v>
      </c>
      <c r="C42" s="85" t="s">
        <v>115</v>
      </c>
      <c r="D42" s="86"/>
      <c r="E42" s="86"/>
      <c r="F42" s="87"/>
      <c r="G42" s="88" t="s">
        <v>98</v>
      </c>
      <c r="H42" s="88" t="s">
        <v>98</v>
      </c>
      <c r="I42" s="88" t="s">
        <v>98</v>
      </c>
      <c r="J42" s="88" t="s">
        <v>98</v>
      </c>
    </row>
    <row r="43" spans="2:10">
      <c r="B43" s="66" t="s">
        <v>5</v>
      </c>
      <c r="C43" s="67" t="s">
        <v>6</v>
      </c>
      <c r="D43" s="68"/>
      <c r="E43" s="68"/>
      <c r="F43" s="90" t="s">
        <v>64</v>
      </c>
      <c r="G43" s="117">
        <f>SUM(G44,G51,G55)</f>
        <v>900000</v>
      </c>
      <c r="H43" s="117">
        <f>SUM(H44,H51,H55)</f>
        <v>0</v>
      </c>
      <c r="I43" s="117">
        <f>SUM(I44,I51,I55)</f>
        <v>900000</v>
      </c>
      <c r="J43" s="117">
        <f>'zał. 3a HRF'!E44</f>
        <v>0</v>
      </c>
    </row>
    <row r="44" spans="2:10" ht="29">
      <c r="B44" s="76"/>
      <c r="C44" s="77" t="s">
        <v>62</v>
      </c>
      <c r="D44" s="78"/>
      <c r="E44" s="78"/>
      <c r="F44" s="77"/>
      <c r="G44" s="83">
        <f>SUM(G45:G50)</f>
        <v>0</v>
      </c>
      <c r="H44" s="83">
        <f>SUM(H45:H50)</f>
        <v>0</v>
      </c>
      <c r="I44" s="83">
        <f>SUM(I45:I47)</f>
        <v>0</v>
      </c>
      <c r="J44" s="83">
        <f>SUM(J45:J50)</f>
        <v>0</v>
      </c>
    </row>
    <row r="45" spans="2:10">
      <c r="B45" s="71" t="s">
        <v>27</v>
      </c>
      <c r="C45" s="72" t="s">
        <v>55</v>
      </c>
      <c r="D45" s="204"/>
      <c r="E45" s="204"/>
      <c r="F45" s="73" t="s">
        <v>8</v>
      </c>
      <c r="G45" s="6">
        <f>H45+I45</f>
        <v>0</v>
      </c>
      <c r="H45" s="6">
        <v>0</v>
      </c>
      <c r="I45" s="3">
        <v>0</v>
      </c>
      <c r="J45" s="91">
        <f>H45</f>
        <v>0</v>
      </c>
    </row>
    <row r="46" spans="2:10">
      <c r="B46" s="71" t="s">
        <v>28</v>
      </c>
      <c r="C46" s="74" t="s">
        <v>56</v>
      </c>
      <c r="D46" s="205"/>
      <c r="E46" s="205"/>
      <c r="F46" s="73" t="s">
        <v>8</v>
      </c>
      <c r="G46" s="6">
        <f t="shared" ref="G46:G50" si="4">H46+I46</f>
        <v>0</v>
      </c>
      <c r="H46" s="6">
        <v>0</v>
      </c>
      <c r="I46" s="3">
        <v>0</v>
      </c>
      <c r="J46" s="91">
        <f t="shared" ref="J46:J50" si="5">H46</f>
        <v>0</v>
      </c>
    </row>
    <row r="47" spans="2:10">
      <c r="B47" s="71" t="s">
        <v>29</v>
      </c>
      <c r="C47" s="74" t="s">
        <v>57</v>
      </c>
      <c r="D47" s="205"/>
      <c r="E47" s="205"/>
      <c r="F47" s="73" t="s">
        <v>11</v>
      </c>
      <c r="G47" s="6">
        <f t="shared" si="4"/>
        <v>0</v>
      </c>
      <c r="H47" s="3">
        <v>0</v>
      </c>
      <c r="I47" s="3">
        <v>0</v>
      </c>
      <c r="J47" s="91">
        <f t="shared" si="5"/>
        <v>0</v>
      </c>
    </row>
    <row r="48" spans="2:10">
      <c r="B48" s="71" t="s">
        <v>89</v>
      </c>
      <c r="C48" s="74" t="s">
        <v>58</v>
      </c>
      <c r="D48" s="205"/>
      <c r="E48" s="205"/>
      <c r="F48" s="73" t="s">
        <v>8</v>
      </c>
      <c r="G48" s="6">
        <f t="shared" si="4"/>
        <v>0</v>
      </c>
      <c r="H48" s="3">
        <v>0</v>
      </c>
      <c r="I48" s="3">
        <v>0</v>
      </c>
      <c r="J48" s="91">
        <f t="shared" si="5"/>
        <v>0</v>
      </c>
    </row>
    <row r="49" spans="2:15">
      <c r="B49" s="71" t="s">
        <v>90</v>
      </c>
      <c r="C49" s="74" t="s">
        <v>59</v>
      </c>
      <c r="D49" s="205"/>
      <c r="E49" s="205"/>
      <c r="F49" s="73" t="s">
        <v>8</v>
      </c>
      <c r="G49" s="6">
        <f t="shared" si="4"/>
        <v>0</v>
      </c>
      <c r="H49" s="3">
        <v>0</v>
      </c>
      <c r="I49" s="3">
        <v>0</v>
      </c>
      <c r="J49" s="91">
        <f t="shared" si="5"/>
        <v>0</v>
      </c>
    </row>
    <row r="50" spans="2:15" ht="29">
      <c r="B50" s="71" t="s">
        <v>91</v>
      </c>
      <c r="C50" s="74" t="s">
        <v>60</v>
      </c>
      <c r="D50" s="206"/>
      <c r="E50" s="206"/>
      <c r="F50" s="73" t="s">
        <v>14</v>
      </c>
      <c r="G50" s="6">
        <f t="shared" si="4"/>
        <v>0</v>
      </c>
      <c r="H50" s="3">
        <v>0</v>
      </c>
      <c r="I50" s="3">
        <v>0</v>
      </c>
      <c r="J50" s="91">
        <f t="shared" si="5"/>
        <v>0</v>
      </c>
      <c r="L50" s="64"/>
    </row>
    <row r="51" spans="2:15" ht="42.65" customHeight="1">
      <c r="B51" s="76"/>
      <c r="C51" s="77" t="s">
        <v>63</v>
      </c>
      <c r="D51" s="79"/>
      <c r="E51" s="79"/>
      <c r="F51" s="80"/>
      <c r="G51" s="83">
        <f>SUM(G52:G54)</f>
        <v>900000</v>
      </c>
      <c r="H51" s="83">
        <f>SUM(H52:H54)</f>
        <v>0</v>
      </c>
      <c r="I51" s="83">
        <f>SUM(I52:I54)</f>
        <v>900000</v>
      </c>
      <c r="J51" s="83">
        <f>SUM(J52:J54)</f>
        <v>0</v>
      </c>
    </row>
    <row r="52" spans="2:15" ht="29">
      <c r="B52" s="71" t="s">
        <v>92</v>
      </c>
      <c r="C52" s="74" t="s">
        <v>60</v>
      </c>
      <c r="D52" s="207"/>
      <c r="E52" s="207"/>
      <c r="F52" s="73" t="s">
        <v>19</v>
      </c>
      <c r="G52" s="6">
        <f t="shared" ref="G52:G54" si="6">H52+I52</f>
        <v>0</v>
      </c>
      <c r="H52" s="6">
        <v>0</v>
      </c>
      <c r="I52" s="3">
        <v>0</v>
      </c>
      <c r="J52" s="91">
        <f t="shared" ref="J52:J54" si="7">H52</f>
        <v>0</v>
      </c>
    </row>
    <row r="53" spans="2:15" ht="29">
      <c r="B53" s="71" t="s">
        <v>93</v>
      </c>
      <c r="C53" s="74" t="s">
        <v>61</v>
      </c>
      <c r="D53" s="208"/>
      <c r="E53" s="208"/>
      <c r="F53" s="73" t="s">
        <v>19</v>
      </c>
      <c r="G53" s="6">
        <f t="shared" si="6"/>
        <v>0</v>
      </c>
      <c r="H53" s="6">
        <v>0</v>
      </c>
      <c r="I53" s="3">
        <v>0</v>
      </c>
      <c r="J53" s="91">
        <f t="shared" si="7"/>
        <v>0</v>
      </c>
    </row>
    <row r="54" spans="2:15">
      <c r="B54" s="71" t="s">
        <v>94</v>
      </c>
      <c r="C54" s="107" t="s">
        <v>59</v>
      </c>
      <c r="D54" s="209"/>
      <c r="E54" s="209"/>
      <c r="F54" s="73" t="s">
        <v>18</v>
      </c>
      <c r="G54" s="6">
        <f t="shared" si="6"/>
        <v>900000</v>
      </c>
      <c r="H54" s="6">
        <v>0</v>
      </c>
      <c r="I54" s="6">
        <v>900000</v>
      </c>
      <c r="J54" s="91">
        <f t="shared" si="7"/>
        <v>0</v>
      </c>
      <c r="L54" s="64"/>
      <c r="M54" s="64"/>
      <c r="N54" s="64"/>
      <c r="O54" s="64"/>
    </row>
    <row r="55" spans="2:15">
      <c r="B55" s="76"/>
      <c r="C55" s="81"/>
      <c r="D55" s="79"/>
      <c r="E55" s="79"/>
      <c r="F55" s="80"/>
      <c r="G55" s="83">
        <f>G56</f>
        <v>0</v>
      </c>
      <c r="H55" s="83">
        <f>H56</f>
        <v>0</v>
      </c>
      <c r="I55" s="125"/>
      <c r="J55" s="83">
        <f>J56</f>
        <v>0</v>
      </c>
      <c r="L55" s="64"/>
      <c r="M55" s="64"/>
      <c r="N55" s="64"/>
      <c r="O55" s="64"/>
    </row>
    <row r="56" spans="2:15" ht="15" thickBot="1">
      <c r="B56" s="71" t="s">
        <v>95</v>
      </c>
      <c r="C56" s="74" t="s">
        <v>15</v>
      </c>
      <c r="D56" s="4"/>
      <c r="E56" s="4"/>
      <c r="F56" s="75" t="s">
        <v>15</v>
      </c>
      <c r="G56" s="139">
        <f>H56</f>
        <v>0</v>
      </c>
      <c r="H56" s="139">
        <f>(SUM(H44,H51)*5%)</f>
        <v>0</v>
      </c>
      <c r="I56" s="3"/>
      <c r="J56" s="140">
        <f>H56</f>
        <v>0</v>
      </c>
    </row>
    <row r="57" spans="2:15" ht="15" thickBot="1">
      <c r="B57" s="69" t="s">
        <v>24</v>
      </c>
      <c r="C57" s="70"/>
      <c r="D57" s="70"/>
      <c r="E57" s="70"/>
      <c r="F57" s="70" t="s">
        <v>64</v>
      </c>
      <c r="G57" s="70"/>
      <c r="H57" s="92">
        <f>SUM(H58:H66)</f>
        <v>0</v>
      </c>
      <c r="I57" s="70"/>
      <c r="J57" s="5">
        <f>H57</f>
        <v>0</v>
      </c>
    </row>
    <row r="58" spans="2:15">
      <c r="B58" s="196"/>
      <c r="C58" s="198"/>
      <c r="D58" s="200"/>
      <c r="E58" s="210"/>
      <c r="F58" s="2" t="s">
        <v>16</v>
      </c>
      <c r="G58" s="202"/>
      <c r="H58" s="3">
        <v>0</v>
      </c>
      <c r="I58" s="202"/>
      <c r="J58" s="202"/>
    </row>
    <row r="59" spans="2:15">
      <c r="B59" s="196"/>
      <c r="C59" s="198"/>
      <c r="D59" s="200"/>
      <c r="E59" s="200"/>
      <c r="F59" s="2" t="s">
        <v>17</v>
      </c>
      <c r="G59" s="202"/>
      <c r="H59" s="3">
        <v>0</v>
      </c>
      <c r="I59" s="202"/>
      <c r="J59" s="202"/>
    </row>
    <row r="60" spans="2:15">
      <c r="B60" s="196"/>
      <c r="C60" s="198"/>
      <c r="D60" s="200"/>
      <c r="E60" s="200"/>
      <c r="F60" s="2" t="s">
        <v>18</v>
      </c>
      <c r="G60" s="202"/>
      <c r="H60" s="3">
        <f>H54</f>
        <v>0</v>
      </c>
      <c r="I60" s="202"/>
      <c r="J60" s="202"/>
    </row>
    <row r="61" spans="2:15">
      <c r="B61" s="196"/>
      <c r="C61" s="198"/>
      <c r="D61" s="200"/>
      <c r="E61" s="200"/>
      <c r="F61" s="2" t="s">
        <v>19</v>
      </c>
      <c r="G61" s="202"/>
      <c r="H61" s="3">
        <f>SUM(H52,H53)</f>
        <v>0</v>
      </c>
      <c r="I61" s="202"/>
      <c r="J61" s="202"/>
    </row>
    <row r="62" spans="2:15">
      <c r="B62" s="196"/>
      <c r="C62" s="198"/>
      <c r="D62" s="200"/>
      <c r="E62" s="200"/>
      <c r="F62" s="2" t="s">
        <v>20</v>
      </c>
      <c r="G62" s="202"/>
      <c r="H62" s="3">
        <v>0</v>
      </c>
      <c r="I62" s="202"/>
      <c r="J62" s="202"/>
    </row>
    <row r="63" spans="2:15">
      <c r="B63" s="196"/>
      <c r="C63" s="198"/>
      <c r="D63" s="200"/>
      <c r="E63" s="200"/>
      <c r="F63" s="2" t="s">
        <v>11</v>
      </c>
      <c r="G63" s="202"/>
      <c r="H63" s="3">
        <f>H47</f>
        <v>0</v>
      </c>
      <c r="I63" s="202"/>
      <c r="J63" s="202"/>
    </row>
    <row r="64" spans="2:15">
      <c r="B64" s="196"/>
      <c r="C64" s="198"/>
      <c r="D64" s="200"/>
      <c r="E64" s="200"/>
      <c r="F64" s="2" t="s">
        <v>21</v>
      </c>
      <c r="G64" s="202"/>
      <c r="H64" s="3">
        <v>0</v>
      </c>
      <c r="I64" s="202"/>
      <c r="J64" s="202"/>
    </row>
    <row r="65" spans="2:12">
      <c r="B65" s="196"/>
      <c r="C65" s="198"/>
      <c r="D65" s="200"/>
      <c r="E65" s="200"/>
      <c r="F65" s="2" t="s">
        <v>8</v>
      </c>
      <c r="G65" s="202"/>
      <c r="H65" s="3">
        <f>SUM(H45,H46,H48,H49)</f>
        <v>0</v>
      </c>
      <c r="I65" s="202"/>
      <c r="J65" s="202"/>
    </row>
    <row r="66" spans="2:12">
      <c r="B66" s="197"/>
      <c r="C66" s="199"/>
      <c r="D66" s="201"/>
      <c r="E66" s="201"/>
      <c r="F66" s="73" t="s">
        <v>15</v>
      </c>
      <c r="G66" s="203"/>
      <c r="H66" s="7">
        <f>H56</f>
        <v>0</v>
      </c>
      <c r="I66" s="203"/>
      <c r="J66" s="203"/>
    </row>
    <row r="67" spans="2:12" ht="15" thickBot="1">
      <c r="B67" s="109"/>
      <c r="C67" s="110"/>
      <c r="D67" s="111"/>
      <c r="E67" s="112"/>
      <c r="F67" s="113"/>
      <c r="G67" s="114"/>
      <c r="H67" s="115"/>
      <c r="I67" s="114"/>
      <c r="J67" s="116"/>
    </row>
    <row r="68" spans="2:12" ht="31.5" thickBot="1">
      <c r="B68" s="99" t="s">
        <v>25</v>
      </c>
      <c r="C68" s="100"/>
      <c r="D68" s="101"/>
      <c r="E68" s="101"/>
      <c r="F68" s="101"/>
      <c r="G68" s="102" t="s">
        <v>1</v>
      </c>
      <c r="H68" s="102" t="s">
        <v>2</v>
      </c>
      <c r="I68" s="102" t="s">
        <v>3</v>
      </c>
      <c r="J68" s="103" t="s">
        <v>4</v>
      </c>
      <c r="L68" s="123"/>
    </row>
    <row r="69" spans="2:12" ht="15" thickBot="1">
      <c r="B69" s="104"/>
      <c r="C69" s="105"/>
      <c r="D69" s="105"/>
      <c r="E69" s="105"/>
      <c r="F69" s="105"/>
      <c r="G69" s="106">
        <f>SUM(G17,G43)</f>
        <v>900000</v>
      </c>
      <c r="H69" s="106">
        <f>SUM(H17,H43)</f>
        <v>0</v>
      </c>
      <c r="I69" s="106">
        <f>SUM(I17,I43)</f>
        <v>900000</v>
      </c>
      <c r="J69" s="106">
        <f>SUM(J17,J43)</f>
        <v>0</v>
      </c>
    </row>
    <row r="70" spans="2:12" ht="15" thickBot="1">
      <c r="B70" s="69"/>
      <c r="C70" s="70"/>
      <c r="D70" s="70"/>
      <c r="E70" s="70"/>
      <c r="F70" s="70" t="s">
        <v>64</v>
      </c>
      <c r="G70" s="70"/>
      <c r="H70" s="92">
        <f>SUM(H71:H79)</f>
        <v>0</v>
      </c>
      <c r="I70" s="70"/>
      <c r="J70" s="5">
        <f>H70</f>
        <v>0</v>
      </c>
    </row>
    <row r="71" spans="2:12">
      <c r="B71" s="196"/>
      <c r="C71" s="198"/>
      <c r="D71" s="200"/>
      <c r="E71" s="210"/>
      <c r="F71" s="2" t="s">
        <v>16</v>
      </c>
      <c r="G71" s="202"/>
      <c r="H71" s="7">
        <f t="shared" ref="H71:H79" si="8">SUM(H33,H58)</f>
        <v>0</v>
      </c>
      <c r="I71" s="202"/>
      <c r="J71" s="202"/>
    </row>
    <row r="72" spans="2:12">
      <c r="B72" s="196"/>
      <c r="C72" s="198"/>
      <c r="D72" s="200"/>
      <c r="E72" s="200"/>
      <c r="F72" s="2" t="s">
        <v>17</v>
      </c>
      <c r="G72" s="202"/>
      <c r="H72" s="7">
        <f t="shared" si="8"/>
        <v>0</v>
      </c>
      <c r="I72" s="202"/>
      <c r="J72" s="202"/>
    </row>
    <row r="73" spans="2:12">
      <c r="B73" s="196"/>
      <c r="C73" s="198"/>
      <c r="D73" s="200"/>
      <c r="E73" s="200"/>
      <c r="F73" s="2" t="s">
        <v>18</v>
      </c>
      <c r="G73" s="202"/>
      <c r="H73" s="7">
        <f t="shared" si="8"/>
        <v>0</v>
      </c>
      <c r="I73" s="202"/>
      <c r="J73" s="202"/>
    </row>
    <row r="74" spans="2:12">
      <c r="B74" s="196"/>
      <c r="C74" s="198"/>
      <c r="D74" s="200"/>
      <c r="E74" s="200"/>
      <c r="F74" s="2" t="s">
        <v>19</v>
      </c>
      <c r="G74" s="202"/>
      <c r="H74" s="7">
        <f t="shared" si="8"/>
        <v>0</v>
      </c>
      <c r="I74" s="202"/>
      <c r="J74" s="202"/>
    </row>
    <row r="75" spans="2:12">
      <c r="B75" s="196"/>
      <c r="C75" s="198"/>
      <c r="D75" s="200"/>
      <c r="E75" s="200"/>
      <c r="F75" s="2" t="s">
        <v>20</v>
      </c>
      <c r="G75" s="202"/>
      <c r="H75" s="7">
        <f t="shared" si="8"/>
        <v>0</v>
      </c>
      <c r="I75" s="202"/>
      <c r="J75" s="202"/>
    </row>
    <row r="76" spans="2:12">
      <c r="B76" s="196"/>
      <c r="C76" s="198"/>
      <c r="D76" s="200"/>
      <c r="E76" s="200"/>
      <c r="F76" s="2" t="s">
        <v>11</v>
      </c>
      <c r="G76" s="202"/>
      <c r="H76" s="7">
        <f t="shared" si="8"/>
        <v>0</v>
      </c>
      <c r="I76" s="202"/>
      <c r="J76" s="202"/>
    </row>
    <row r="77" spans="2:12">
      <c r="B77" s="196"/>
      <c r="C77" s="198"/>
      <c r="D77" s="200"/>
      <c r="E77" s="200"/>
      <c r="F77" s="2" t="s">
        <v>21</v>
      </c>
      <c r="G77" s="202"/>
      <c r="H77" s="7">
        <f t="shared" si="8"/>
        <v>0</v>
      </c>
      <c r="I77" s="202"/>
      <c r="J77" s="202"/>
    </row>
    <row r="78" spans="2:12">
      <c r="B78" s="196"/>
      <c r="C78" s="198"/>
      <c r="D78" s="200"/>
      <c r="E78" s="200"/>
      <c r="F78" s="2" t="s">
        <v>8</v>
      </c>
      <c r="G78" s="202"/>
      <c r="H78" s="7">
        <f t="shared" si="8"/>
        <v>0</v>
      </c>
      <c r="I78" s="202"/>
      <c r="J78" s="202"/>
    </row>
    <row r="79" spans="2:12">
      <c r="B79" s="197"/>
      <c r="C79" s="199"/>
      <c r="D79" s="201"/>
      <c r="E79" s="201"/>
      <c r="F79" s="73" t="s">
        <v>15</v>
      </c>
      <c r="G79" s="203"/>
      <c r="H79" s="7">
        <f t="shared" si="8"/>
        <v>0</v>
      </c>
      <c r="I79" s="203"/>
      <c r="J79" s="203"/>
    </row>
    <row r="80" spans="2:12">
      <c r="B80" s="108"/>
      <c r="C80" s="108"/>
      <c r="D80" s="108"/>
      <c r="E80" s="108"/>
      <c r="F80" s="108"/>
      <c r="G80" s="108"/>
      <c r="H80" s="108"/>
      <c r="I80" s="108"/>
      <c r="J80" s="108"/>
    </row>
  </sheetData>
  <mergeCells count="30">
    <mergeCell ref="B13:J13"/>
    <mergeCell ref="G33:G41"/>
    <mergeCell ref="I33:I41"/>
    <mergeCell ref="J33:J41"/>
    <mergeCell ref="D19:D25"/>
    <mergeCell ref="E19:E25"/>
    <mergeCell ref="D27:D29"/>
    <mergeCell ref="E27:E29"/>
    <mergeCell ref="B33:B41"/>
    <mergeCell ref="C33:C41"/>
    <mergeCell ref="D33:D41"/>
    <mergeCell ref="E33:E41"/>
    <mergeCell ref="J71:J79"/>
    <mergeCell ref="B71:B79"/>
    <mergeCell ref="C71:C79"/>
    <mergeCell ref="D71:D79"/>
    <mergeCell ref="G71:G79"/>
    <mergeCell ref="I71:I79"/>
    <mergeCell ref="E71:E79"/>
    <mergeCell ref="J58:J66"/>
    <mergeCell ref="D45:D50"/>
    <mergeCell ref="E45:E50"/>
    <mergeCell ref="D52:D54"/>
    <mergeCell ref="E52:E54"/>
    <mergeCell ref="E58:E66"/>
    <mergeCell ref="B58:B66"/>
    <mergeCell ref="C58:C66"/>
    <mergeCell ref="D58:D66"/>
    <mergeCell ref="G58:G66"/>
    <mergeCell ref="I58:I66"/>
  </mergeCells>
  <phoneticPr fontId="10" type="noConversion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8DBD62-70B3-40A6-82EE-CC3F5937148C}">
          <x14:formula1>
            <xm:f>Definicje!$B$3:$B$11</xm:f>
          </x14:formula1>
          <xm:sqref>L44:L45 F45:F56 F19:F31 L18:L19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FE04-086F-463E-B2CE-2FE62B30CD84}">
  <dimension ref="A2:AQ67"/>
  <sheetViews>
    <sheetView zoomScaleNormal="100" workbookViewId="0">
      <selection activeCell="D43" sqref="D43"/>
    </sheetView>
  </sheetViews>
  <sheetFormatPr defaultRowHeight="14.5"/>
  <cols>
    <col min="1" max="1" width="5" customWidth="1"/>
    <col min="2" max="2" width="39.54296875" customWidth="1"/>
    <col min="3" max="3" width="18.81640625" customWidth="1"/>
    <col min="4" max="4" width="17" customWidth="1"/>
    <col min="5" max="7" width="20.1796875" customWidth="1"/>
    <col min="8" max="8" width="16.1796875" customWidth="1"/>
    <col min="9" max="9" width="14.453125" customWidth="1"/>
    <col min="10" max="10" width="16.81640625" customWidth="1"/>
    <col min="11" max="11" width="15.54296875" customWidth="1"/>
    <col min="12" max="12" width="17" customWidth="1"/>
    <col min="13" max="13" width="13.54296875" customWidth="1"/>
    <col min="14" max="15" width="15.453125" customWidth="1"/>
    <col min="16" max="18" width="17.54296875" customWidth="1"/>
    <col min="19" max="20" width="14.54296875" customWidth="1"/>
    <col min="21" max="21" width="15.453125" customWidth="1"/>
    <col min="22" max="22" width="13.453125" customWidth="1"/>
    <col min="23" max="25" width="18.453125" customWidth="1"/>
    <col min="26" max="26" width="15.1796875" customWidth="1"/>
    <col min="27" max="27" width="14.453125" customWidth="1"/>
    <col min="28" max="28" width="14.54296875" customWidth="1"/>
    <col min="29" max="29" width="15.81640625" customWidth="1"/>
    <col min="30" max="32" width="19.453125" customWidth="1"/>
    <col min="33" max="33" width="16.453125" customWidth="1"/>
    <col min="34" max="34" width="13.81640625" customWidth="1"/>
    <col min="35" max="35" width="17.54296875" customWidth="1"/>
    <col min="36" max="36" width="15.81640625" customWidth="1"/>
    <col min="37" max="39" width="19.54296875" customWidth="1"/>
    <col min="40" max="40" width="18.453125" customWidth="1"/>
    <col min="41" max="41" width="16.54296875" customWidth="1"/>
    <col min="42" max="42" width="20.453125" customWidth="1"/>
    <col min="43" max="43" width="14.453125" customWidth="1"/>
  </cols>
  <sheetData>
    <row r="2" spans="1:43" ht="26">
      <c r="B2" s="138" t="s">
        <v>0</v>
      </c>
      <c r="C2" s="138"/>
    </row>
    <row r="4" spans="1:43" ht="18.5">
      <c r="B4" s="22" t="s">
        <v>112</v>
      </c>
      <c r="H4" s="22" t="s">
        <v>111</v>
      </c>
    </row>
    <row r="5" spans="1:43" ht="18.5">
      <c r="B5" s="22"/>
    </row>
    <row r="6" spans="1:43" ht="29.15" customHeight="1">
      <c r="B6" s="20" t="s">
        <v>110</v>
      </c>
    </row>
    <row r="7" spans="1:43" ht="29.9" customHeight="1">
      <c r="B7" s="20" t="s">
        <v>31</v>
      </c>
    </row>
    <row r="8" spans="1:43" ht="59.15" customHeight="1">
      <c r="B8" s="211" t="s">
        <v>116</v>
      </c>
      <c r="C8" s="211"/>
      <c r="D8" s="211"/>
      <c r="E8" s="211"/>
      <c r="F8" s="211"/>
      <c r="G8" s="211"/>
      <c r="H8" s="211"/>
      <c r="I8" s="211"/>
      <c r="J8" s="211"/>
      <c r="K8" s="21"/>
    </row>
    <row r="9" spans="1:43" ht="18.5">
      <c r="B9" s="22"/>
    </row>
    <row r="10" spans="1:43" ht="15" thickBot="1">
      <c r="B10" t="s">
        <v>32</v>
      </c>
    </row>
    <row r="11" spans="1:43" ht="34.75" customHeight="1" thickBot="1">
      <c r="A11" s="231" t="s">
        <v>109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3"/>
    </row>
    <row r="12" spans="1:43" ht="15" thickBot="1">
      <c r="A12" s="234" t="s">
        <v>33</v>
      </c>
      <c r="B12" s="237" t="s">
        <v>103</v>
      </c>
      <c r="C12" s="240" t="s">
        <v>34</v>
      </c>
      <c r="D12" s="240"/>
      <c r="E12" s="240"/>
      <c r="F12" s="240"/>
      <c r="G12" s="240"/>
      <c r="H12" s="240"/>
      <c r="I12" s="240"/>
      <c r="J12" s="240"/>
      <c r="K12" s="241"/>
      <c r="L12" s="242" t="s">
        <v>35</v>
      </c>
      <c r="M12" s="243"/>
      <c r="N12" s="243"/>
      <c r="O12" s="244"/>
      <c r="P12" s="242" t="s">
        <v>36</v>
      </c>
      <c r="Q12" s="245"/>
      <c r="R12" s="245"/>
      <c r="S12" s="243"/>
      <c r="T12" s="243"/>
      <c r="U12" s="243"/>
      <c r="V12" s="244"/>
      <c r="W12" s="242" t="s">
        <v>37</v>
      </c>
      <c r="X12" s="245"/>
      <c r="Y12" s="245"/>
      <c r="Z12" s="243"/>
      <c r="AA12" s="243"/>
      <c r="AB12" s="243"/>
      <c r="AC12" s="244"/>
      <c r="AD12" s="245" t="s">
        <v>38</v>
      </c>
      <c r="AE12" s="245"/>
      <c r="AF12" s="245"/>
      <c r="AG12" s="243"/>
      <c r="AH12" s="243"/>
      <c r="AI12" s="243"/>
      <c r="AJ12" s="244"/>
      <c r="AK12" s="242" t="s">
        <v>39</v>
      </c>
      <c r="AL12" s="245"/>
      <c r="AM12" s="245"/>
      <c r="AN12" s="243"/>
      <c r="AO12" s="243"/>
      <c r="AP12" s="243"/>
      <c r="AQ12" s="244"/>
    </row>
    <row r="13" spans="1:43" ht="27" customHeight="1">
      <c r="A13" s="235"/>
      <c r="B13" s="238"/>
      <c r="C13" s="246" t="s">
        <v>40</v>
      </c>
      <c r="D13" s="222" t="s">
        <v>41</v>
      </c>
      <c r="E13" s="222" t="s">
        <v>102</v>
      </c>
      <c r="F13" s="126" t="s">
        <v>99</v>
      </c>
      <c r="G13" s="126" t="s">
        <v>99</v>
      </c>
      <c r="H13" s="224" t="s">
        <v>42</v>
      </c>
      <c r="I13" s="224"/>
      <c r="J13" s="224" t="s">
        <v>43</v>
      </c>
      <c r="K13" s="225"/>
      <c r="L13" s="226" t="s">
        <v>42</v>
      </c>
      <c r="M13" s="220"/>
      <c r="N13" s="220" t="s">
        <v>43</v>
      </c>
      <c r="O13" s="221"/>
      <c r="P13" s="218" t="s">
        <v>102</v>
      </c>
      <c r="Q13" s="132" t="s">
        <v>99</v>
      </c>
      <c r="R13" s="132" t="s">
        <v>99</v>
      </c>
      <c r="S13" s="220" t="s">
        <v>42</v>
      </c>
      <c r="T13" s="220"/>
      <c r="U13" s="220" t="s">
        <v>43</v>
      </c>
      <c r="V13" s="221"/>
      <c r="W13" s="218" t="s">
        <v>102</v>
      </c>
      <c r="X13" s="132" t="s">
        <v>99</v>
      </c>
      <c r="Y13" s="132" t="s">
        <v>99</v>
      </c>
      <c r="Z13" s="220" t="s">
        <v>42</v>
      </c>
      <c r="AA13" s="220"/>
      <c r="AB13" s="220" t="s">
        <v>43</v>
      </c>
      <c r="AC13" s="221"/>
      <c r="AD13" s="229" t="s">
        <v>102</v>
      </c>
      <c r="AE13" s="132" t="s">
        <v>99</v>
      </c>
      <c r="AF13" s="132" t="s">
        <v>99</v>
      </c>
      <c r="AG13" s="220" t="s">
        <v>42</v>
      </c>
      <c r="AH13" s="220"/>
      <c r="AI13" s="220" t="s">
        <v>43</v>
      </c>
      <c r="AJ13" s="221"/>
      <c r="AK13" s="218" t="s">
        <v>102</v>
      </c>
      <c r="AL13" s="132" t="s">
        <v>99</v>
      </c>
      <c r="AM13" s="132" t="s">
        <v>99</v>
      </c>
      <c r="AN13" s="220" t="s">
        <v>42</v>
      </c>
      <c r="AO13" s="220"/>
      <c r="AP13" s="220" t="s">
        <v>43</v>
      </c>
      <c r="AQ13" s="221"/>
    </row>
    <row r="14" spans="1:43" ht="39" customHeight="1" thickBot="1">
      <c r="A14" s="236"/>
      <c r="B14" s="239"/>
      <c r="C14" s="247"/>
      <c r="D14" s="223"/>
      <c r="E14" s="223"/>
      <c r="F14" s="134" t="s">
        <v>100</v>
      </c>
      <c r="G14" s="134" t="s">
        <v>101</v>
      </c>
      <c r="H14" s="23" t="s">
        <v>44</v>
      </c>
      <c r="I14" s="23" t="s">
        <v>45</v>
      </c>
      <c r="J14" s="23" t="s">
        <v>44</v>
      </c>
      <c r="K14" s="24" t="s">
        <v>45</v>
      </c>
      <c r="L14" s="25" t="s">
        <v>44</v>
      </c>
      <c r="M14" s="26" t="s">
        <v>45</v>
      </c>
      <c r="N14" s="26" t="s">
        <v>44</v>
      </c>
      <c r="O14" s="27" t="s">
        <v>45</v>
      </c>
      <c r="P14" s="219"/>
      <c r="Q14" s="131" t="s">
        <v>100</v>
      </c>
      <c r="R14" s="131" t="s">
        <v>101</v>
      </c>
      <c r="S14" s="26" t="s">
        <v>44</v>
      </c>
      <c r="T14" s="26" t="s">
        <v>45</v>
      </c>
      <c r="U14" s="26" t="s">
        <v>44</v>
      </c>
      <c r="V14" s="27" t="s">
        <v>45</v>
      </c>
      <c r="W14" s="219"/>
      <c r="X14" s="131" t="s">
        <v>100</v>
      </c>
      <c r="Y14" s="131" t="s">
        <v>101</v>
      </c>
      <c r="Z14" s="26" t="s">
        <v>44</v>
      </c>
      <c r="AA14" s="26" t="s">
        <v>45</v>
      </c>
      <c r="AB14" s="26" t="s">
        <v>44</v>
      </c>
      <c r="AC14" s="27" t="s">
        <v>45</v>
      </c>
      <c r="AD14" s="230"/>
      <c r="AE14" s="131" t="s">
        <v>100</v>
      </c>
      <c r="AF14" s="131" t="s">
        <v>101</v>
      </c>
      <c r="AG14" s="26" t="s">
        <v>44</v>
      </c>
      <c r="AH14" s="26" t="s">
        <v>45</v>
      </c>
      <c r="AI14" s="26" t="s">
        <v>44</v>
      </c>
      <c r="AJ14" s="27" t="s">
        <v>45</v>
      </c>
      <c r="AK14" s="219"/>
      <c r="AL14" s="131" t="s">
        <v>100</v>
      </c>
      <c r="AM14" s="131" t="s">
        <v>101</v>
      </c>
      <c r="AN14" s="26" t="s">
        <v>44</v>
      </c>
      <c r="AO14" s="26" t="s">
        <v>45</v>
      </c>
      <c r="AP14" s="26" t="s">
        <v>44</v>
      </c>
      <c r="AQ14" s="27" t="s">
        <v>45</v>
      </c>
    </row>
    <row r="15" spans="1:43" ht="15" thickBot="1">
      <c r="A15" s="28">
        <v>1</v>
      </c>
      <c r="B15" s="34" t="s">
        <v>104</v>
      </c>
      <c r="C15" s="29">
        <f>D15+I15+K15</f>
        <v>0</v>
      </c>
      <c r="D15" s="122">
        <f t="shared" ref="D15:D38" si="0">E15+H15+J15</f>
        <v>0</v>
      </c>
      <c r="E15" s="30">
        <f t="shared" ref="E15:E38" si="1">P15+W15+AD15+AK15</f>
        <v>0</v>
      </c>
      <c r="F15" s="7">
        <f>Q15+X15+AE15+AL15</f>
        <v>0</v>
      </c>
      <c r="G15" s="7">
        <f>R15+Y15+AF15+AM15</f>
        <v>0</v>
      </c>
      <c r="H15" s="7">
        <f>L15+S15+Z15+AG15+AN15</f>
        <v>0</v>
      </c>
      <c r="I15" s="7">
        <f>M15+T15+AA15+AH15+AO15</f>
        <v>0</v>
      </c>
      <c r="J15" s="7">
        <f>N15+U15+AB15+AI15+AP15</f>
        <v>0</v>
      </c>
      <c r="K15" s="7">
        <f>O15+V15+AC15+AJ15+AQ15</f>
        <v>0</v>
      </c>
      <c r="L15" s="35">
        <v>0</v>
      </c>
      <c r="M15" s="31"/>
      <c r="N15" s="31">
        <v>0</v>
      </c>
      <c r="O15" s="31">
        <f>N15*0.23</f>
        <v>0</v>
      </c>
      <c r="P15" s="35">
        <f t="shared" ref="P15" si="2">Q15+R15</f>
        <v>0</v>
      </c>
      <c r="Q15" s="127"/>
      <c r="R15" s="127"/>
      <c r="S15" s="31">
        <v>0</v>
      </c>
      <c r="T15" s="31"/>
      <c r="U15" s="121">
        <v>0</v>
      </c>
      <c r="V15" s="31"/>
      <c r="W15" s="32">
        <f>X15+Y15</f>
        <v>0</v>
      </c>
      <c r="X15" s="127">
        <v>0</v>
      </c>
      <c r="Y15" s="127">
        <v>0</v>
      </c>
      <c r="Z15" s="31">
        <v>0</v>
      </c>
      <c r="AA15" s="31"/>
      <c r="AB15" s="31">
        <v>0</v>
      </c>
      <c r="AC15" s="136"/>
      <c r="AD15" s="127">
        <f>AE15+AF15</f>
        <v>0</v>
      </c>
      <c r="AE15" s="127">
        <v>0</v>
      </c>
      <c r="AF15" s="127">
        <v>0</v>
      </c>
      <c r="AG15" s="31">
        <v>0</v>
      </c>
      <c r="AH15" s="31"/>
      <c r="AI15" s="31">
        <v>0</v>
      </c>
      <c r="AJ15" s="31"/>
      <c r="AK15" s="35">
        <f>AL15+AM15</f>
        <v>0</v>
      </c>
      <c r="AL15" s="127">
        <v>0</v>
      </c>
      <c r="AM15" s="127">
        <v>0</v>
      </c>
      <c r="AN15" s="31">
        <v>0</v>
      </c>
      <c r="AO15" s="31"/>
      <c r="AP15" s="31">
        <v>0</v>
      </c>
      <c r="AQ15" s="31"/>
    </row>
    <row r="16" spans="1:43" ht="15" thickBot="1">
      <c r="A16" s="33">
        <v>2</v>
      </c>
      <c r="B16" s="34" t="s">
        <v>105</v>
      </c>
      <c r="C16" s="29">
        <f t="shared" ref="C16:C38" si="3">E16+H16+I16++J16+K16</f>
        <v>0</v>
      </c>
      <c r="D16" s="7">
        <f t="shared" si="0"/>
        <v>0</v>
      </c>
      <c r="E16" s="30">
        <f t="shared" si="1"/>
        <v>0</v>
      </c>
      <c r="F16" s="7">
        <f t="shared" ref="F16:F19" si="4">Q16+X16+AE16+AL16</f>
        <v>0</v>
      </c>
      <c r="G16" s="7">
        <f t="shared" ref="G16:G19" si="5">R16+Y16+AF16+AM16</f>
        <v>0</v>
      </c>
      <c r="H16" s="7">
        <f t="shared" ref="H16:H38" si="6">L16+S16+Z16+AG16+AN16</f>
        <v>0</v>
      </c>
      <c r="I16" s="7">
        <f t="shared" ref="I16:I38" si="7">M16+T16+AA16+AH16+AO16</f>
        <v>0</v>
      </c>
      <c r="J16" s="7">
        <f t="shared" ref="J16:J38" si="8">N16+U16+AB16+AI16+AP16</f>
        <v>0</v>
      </c>
      <c r="K16" s="7">
        <f t="shared" ref="K16:K38" si="9">O16+V16+AC16+AJ16+AQ16</f>
        <v>0</v>
      </c>
      <c r="L16" s="35">
        <v>0</v>
      </c>
      <c r="M16" s="31"/>
      <c r="N16" s="31">
        <v>0</v>
      </c>
      <c r="O16" s="31">
        <f t="shared" ref="O16:O19" si="10">N16*0.23</f>
        <v>0</v>
      </c>
      <c r="P16" s="35">
        <f>Q16+R16</f>
        <v>0</v>
      </c>
      <c r="Q16" s="127">
        <v>0</v>
      </c>
      <c r="R16" s="127">
        <v>0</v>
      </c>
      <c r="S16" s="31">
        <v>0</v>
      </c>
      <c r="T16" s="31"/>
      <c r="U16" s="31">
        <v>0</v>
      </c>
      <c r="V16" s="31"/>
      <c r="W16" s="32">
        <f t="shared" ref="W16:W18" si="11">X16+Y16</f>
        <v>0</v>
      </c>
      <c r="X16" s="127">
        <v>0</v>
      </c>
      <c r="Y16" s="127">
        <v>0</v>
      </c>
      <c r="Z16" s="31">
        <v>0</v>
      </c>
      <c r="AA16" s="31"/>
      <c r="AB16" s="31">
        <v>0</v>
      </c>
      <c r="AC16" s="136"/>
      <c r="AD16" s="128">
        <f t="shared" ref="AD16:AD19" si="12">AE16+AF16</f>
        <v>0</v>
      </c>
      <c r="AE16" s="127">
        <v>0</v>
      </c>
      <c r="AF16" s="127">
        <v>0</v>
      </c>
      <c r="AG16" s="31">
        <v>0</v>
      </c>
      <c r="AH16" s="31"/>
      <c r="AI16" s="31">
        <v>0</v>
      </c>
      <c r="AJ16" s="31"/>
      <c r="AK16" s="35">
        <f t="shared" ref="AK16:AK19" si="13">AL16+AM16</f>
        <v>0</v>
      </c>
      <c r="AL16" s="127">
        <v>0</v>
      </c>
      <c r="AM16" s="127">
        <v>0</v>
      </c>
      <c r="AN16" s="31">
        <v>0</v>
      </c>
      <c r="AO16" s="31"/>
      <c r="AP16" s="31">
        <v>0</v>
      </c>
      <c r="AQ16" s="31"/>
    </row>
    <row r="17" spans="1:43" ht="15" thickBot="1">
      <c r="A17" s="33">
        <v>3</v>
      </c>
      <c r="B17" s="34" t="s">
        <v>106</v>
      </c>
      <c r="C17" s="29">
        <f t="shared" si="3"/>
        <v>0</v>
      </c>
      <c r="D17" s="7">
        <f t="shared" si="0"/>
        <v>0</v>
      </c>
      <c r="E17" s="30">
        <f t="shared" si="1"/>
        <v>0</v>
      </c>
      <c r="F17" s="7">
        <f t="shared" si="4"/>
        <v>0</v>
      </c>
      <c r="G17" s="7">
        <f t="shared" si="5"/>
        <v>0</v>
      </c>
      <c r="H17" s="7">
        <f t="shared" si="6"/>
        <v>0</v>
      </c>
      <c r="I17" s="7">
        <f t="shared" si="7"/>
        <v>0</v>
      </c>
      <c r="J17" s="7">
        <f t="shared" si="8"/>
        <v>0</v>
      </c>
      <c r="K17" s="7">
        <f t="shared" si="9"/>
        <v>0</v>
      </c>
      <c r="L17" s="35">
        <v>0</v>
      </c>
      <c r="M17" s="31"/>
      <c r="N17" s="31">
        <v>0</v>
      </c>
      <c r="O17" s="31">
        <f t="shared" si="10"/>
        <v>0</v>
      </c>
      <c r="P17" s="35">
        <f t="shared" ref="P17:P19" si="14">Q17+R17</f>
        <v>0</v>
      </c>
      <c r="Q17" s="127"/>
      <c r="R17" s="127"/>
      <c r="S17" s="31">
        <v>0</v>
      </c>
      <c r="T17" s="31"/>
      <c r="U17" s="31">
        <v>0</v>
      </c>
      <c r="V17" s="31"/>
      <c r="W17" s="32">
        <f t="shared" si="11"/>
        <v>0</v>
      </c>
      <c r="X17" s="127">
        <v>0</v>
      </c>
      <c r="Y17" s="127">
        <v>0</v>
      </c>
      <c r="Z17" s="31">
        <v>0</v>
      </c>
      <c r="AA17" s="31"/>
      <c r="AB17" s="31">
        <v>0</v>
      </c>
      <c r="AC17" s="136"/>
      <c r="AD17" s="128">
        <f t="shared" si="12"/>
        <v>0</v>
      </c>
      <c r="AE17" s="127">
        <v>0</v>
      </c>
      <c r="AF17" s="127">
        <v>0</v>
      </c>
      <c r="AG17" s="31">
        <v>0</v>
      </c>
      <c r="AH17" s="31"/>
      <c r="AI17" s="31">
        <v>0</v>
      </c>
      <c r="AJ17" s="31"/>
      <c r="AK17" s="35">
        <f t="shared" si="13"/>
        <v>0</v>
      </c>
      <c r="AL17" s="127">
        <v>0</v>
      </c>
      <c r="AM17" s="127">
        <v>0</v>
      </c>
      <c r="AN17" s="31">
        <v>0</v>
      </c>
      <c r="AO17" s="31"/>
      <c r="AP17" s="31">
        <v>0</v>
      </c>
      <c r="AQ17" s="31"/>
    </row>
    <row r="18" spans="1:43" ht="15" thickBot="1">
      <c r="A18" s="33">
        <v>4</v>
      </c>
      <c r="B18" s="34" t="s">
        <v>107</v>
      </c>
      <c r="C18" s="29">
        <f t="shared" si="3"/>
        <v>0</v>
      </c>
      <c r="D18" s="7">
        <f t="shared" si="0"/>
        <v>0</v>
      </c>
      <c r="E18" s="30">
        <f t="shared" si="1"/>
        <v>0</v>
      </c>
      <c r="F18" s="7">
        <f t="shared" si="4"/>
        <v>0</v>
      </c>
      <c r="G18" s="7">
        <f t="shared" si="5"/>
        <v>0</v>
      </c>
      <c r="H18" s="7">
        <f t="shared" si="6"/>
        <v>0</v>
      </c>
      <c r="I18" s="7">
        <f t="shared" si="7"/>
        <v>0</v>
      </c>
      <c r="J18" s="7">
        <f t="shared" si="8"/>
        <v>0</v>
      </c>
      <c r="K18" s="7">
        <f t="shared" si="9"/>
        <v>0</v>
      </c>
      <c r="L18" s="35">
        <v>0</v>
      </c>
      <c r="M18" s="31"/>
      <c r="N18" s="31">
        <v>0</v>
      </c>
      <c r="O18" s="31">
        <f t="shared" si="10"/>
        <v>0</v>
      </c>
      <c r="P18" s="35">
        <f t="shared" si="14"/>
        <v>0</v>
      </c>
      <c r="Q18" s="127"/>
      <c r="R18" s="127"/>
      <c r="S18" s="31">
        <v>0</v>
      </c>
      <c r="T18" s="31"/>
      <c r="U18" s="31">
        <v>0</v>
      </c>
      <c r="V18" s="31"/>
      <c r="W18" s="32">
        <f t="shared" si="11"/>
        <v>0</v>
      </c>
      <c r="X18" s="127">
        <v>0</v>
      </c>
      <c r="Y18" s="127">
        <v>0</v>
      </c>
      <c r="Z18" s="31">
        <v>0</v>
      </c>
      <c r="AA18" s="31"/>
      <c r="AB18" s="31">
        <v>0</v>
      </c>
      <c r="AC18" s="136"/>
      <c r="AD18" s="128">
        <f t="shared" si="12"/>
        <v>0</v>
      </c>
      <c r="AE18" s="127">
        <v>0</v>
      </c>
      <c r="AF18" s="127">
        <v>0</v>
      </c>
      <c r="AG18" s="31">
        <v>0</v>
      </c>
      <c r="AH18" s="31"/>
      <c r="AI18" s="31">
        <v>0</v>
      </c>
      <c r="AJ18" s="31"/>
      <c r="AK18" s="35">
        <f t="shared" si="13"/>
        <v>0</v>
      </c>
      <c r="AL18" s="127">
        <v>0</v>
      </c>
      <c r="AM18" s="127">
        <v>0</v>
      </c>
      <c r="AN18" s="31">
        <v>0</v>
      </c>
      <c r="AO18" s="31"/>
      <c r="AP18" s="31">
        <v>0</v>
      </c>
      <c r="AQ18" s="31"/>
    </row>
    <row r="19" spans="1:43">
      <c r="A19" s="33">
        <v>5</v>
      </c>
      <c r="B19" s="34" t="s">
        <v>108</v>
      </c>
      <c r="C19" s="29">
        <f t="shared" si="3"/>
        <v>0</v>
      </c>
      <c r="D19" s="7">
        <f t="shared" si="0"/>
        <v>0</v>
      </c>
      <c r="E19" s="30">
        <f t="shared" si="1"/>
        <v>0</v>
      </c>
      <c r="F19" s="7">
        <f t="shared" si="4"/>
        <v>0</v>
      </c>
      <c r="G19" s="7">
        <f t="shared" si="5"/>
        <v>0</v>
      </c>
      <c r="H19" s="7">
        <f t="shared" si="6"/>
        <v>0</v>
      </c>
      <c r="I19" s="7">
        <f t="shared" si="7"/>
        <v>0</v>
      </c>
      <c r="J19" s="7">
        <f t="shared" si="8"/>
        <v>0</v>
      </c>
      <c r="K19" s="7">
        <f t="shared" si="9"/>
        <v>0</v>
      </c>
      <c r="L19" s="35">
        <v>0</v>
      </c>
      <c r="M19" s="31"/>
      <c r="N19" s="31">
        <v>0</v>
      </c>
      <c r="O19" s="31">
        <f t="shared" si="10"/>
        <v>0</v>
      </c>
      <c r="P19" s="35">
        <f t="shared" si="14"/>
        <v>0</v>
      </c>
      <c r="Q19" s="127"/>
      <c r="R19" s="127"/>
      <c r="S19" s="31">
        <v>0</v>
      </c>
      <c r="T19" s="31"/>
      <c r="U19" s="31">
        <v>0</v>
      </c>
      <c r="V19" s="31"/>
      <c r="W19" s="32">
        <f>X19+Y19</f>
        <v>0</v>
      </c>
      <c r="X19" s="127">
        <v>0</v>
      </c>
      <c r="Y19" s="127">
        <v>0</v>
      </c>
      <c r="Z19" s="31">
        <v>0</v>
      </c>
      <c r="AA19" s="31"/>
      <c r="AB19" s="31">
        <v>0</v>
      </c>
      <c r="AC19" s="136"/>
      <c r="AD19" s="128">
        <f t="shared" si="12"/>
        <v>0</v>
      </c>
      <c r="AE19" s="127">
        <v>0</v>
      </c>
      <c r="AF19" s="127">
        <v>0</v>
      </c>
      <c r="AG19" s="31">
        <v>0</v>
      </c>
      <c r="AH19" s="31"/>
      <c r="AI19" s="31">
        <v>0</v>
      </c>
      <c r="AJ19" s="31"/>
      <c r="AK19" s="35">
        <f t="shared" si="13"/>
        <v>0</v>
      </c>
      <c r="AL19" s="127">
        <v>0</v>
      </c>
      <c r="AM19" s="127">
        <v>0</v>
      </c>
      <c r="AN19" s="31">
        <v>0</v>
      </c>
      <c r="AO19" s="31"/>
      <c r="AP19" s="31">
        <v>0</v>
      </c>
      <c r="AQ19" s="31"/>
    </row>
    <row r="20" spans="1:43">
      <c r="A20" s="33"/>
      <c r="B20" s="34"/>
      <c r="C20" s="29">
        <f t="shared" si="3"/>
        <v>0</v>
      </c>
      <c r="D20" s="7">
        <f t="shared" si="0"/>
        <v>0</v>
      </c>
      <c r="E20" s="30">
        <f t="shared" si="1"/>
        <v>0</v>
      </c>
      <c r="F20" s="30"/>
      <c r="G20" s="30"/>
      <c r="H20" s="7">
        <f t="shared" si="6"/>
        <v>0</v>
      </c>
      <c r="I20" s="7">
        <f t="shared" si="7"/>
        <v>0</v>
      </c>
      <c r="J20" s="7">
        <f t="shared" si="8"/>
        <v>0</v>
      </c>
      <c r="K20" s="7">
        <f t="shared" si="9"/>
        <v>0</v>
      </c>
      <c r="L20" s="35"/>
      <c r="M20" s="36"/>
      <c r="N20" s="36"/>
      <c r="O20" s="37"/>
      <c r="P20" s="35"/>
      <c r="Q20" s="128"/>
      <c r="R20" s="128"/>
      <c r="S20" s="36"/>
      <c r="T20" s="36"/>
      <c r="U20" s="36"/>
      <c r="V20" s="37"/>
      <c r="W20" s="35"/>
      <c r="X20" s="128"/>
      <c r="Y20" s="128"/>
      <c r="Z20" s="36"/>
      <c r="AA20" s="36"/>
      <c r="AB20" s="36"/>
      <c r="AC20" s="37"/>
      <c r="AD20" s="128"/>
      <c r="AE20" s="128"/>
      <c r="AF20" s="128"/>
      <c r="AG20" s="36"/>
      <c r="AH20" s="36"/>
      <c r="AI20" s="36"/>
      <c r="AJ20" s="37"/>
      <c r="AK20" s="35"/>
      <c r="AL20" s="128"/>
      <c r="AM20" s="128"/>
      <c r="AN20" s="36"/>
      <c r="AO20" s="36"/>
      <c r="AP20" s="36"/>
      <c r="AQ20" s="37"/>
    </row>
    <row r="21" spans="1:43">
      <c r="A21" s="33"/>
      <c r="B21" s="34"/>
      <c r="C21" s="29">
        <f t="shared" si="3"/>
        <v>0</v>
      </c>
      <c r="D21" s="7">
        <f t="shared" si="0"/>
        <v>0</v>
      </c>
      <c r="E21" s="30">
        <f t="shared" si="1"/>
        <v>0</v>
      </c>
      <c r="F21" s="30"/>
      <c r="G21" s="30"/>
      <c r="H21" s="7">
        <f t="shared" si="6"/>
        <v>0</v>
      </c>
      <c r="I21" s="7">
        <f t="shared" si="7"/>
        <v>0</v>
      </c>
      <c r="J21" s="7">
        <f t="shared" si="8"/>
        <v>0</v>
      </c>
      <c r="K21" s="7">
        <f t="shared" si="9"/>
        <v>0</v>
      </c>
      <c r="L21" s="35"/>
      <c r="M21" s="36"/>
      <c r="N21" s="36"/>
      <c r="O21" s="37"/>
      <c r="P21" s="35"/>
      <c r="Q21" s="128"/>
      <c r="R21" s="128"/>
      <c r="S21" s="36"/>
      <c r="T21" s="36"/>
      <c r="U21" s="36"/>
      <c r="V21" s="37"/>
      <c r="W21" s="35"/>
      <c r="X21" s="128"/>
      <c r="Y21" s="128"/>
      <c r="Z21" s="36"/>
      <c r="AA21" s="36"/>
      <c r="AB21" s="36"/>
      <c r="AC21" s="37"/>
      <c r="AD21" s="128"/>
      <c r="AE21" s="128"/>
      <c r="AF21" s="128"/>
      <c r="AG21" s="36"/>
      <c r="AH21" s="36"/>
      <c r="AI21" s="36"/>
      <c r="AJ21" s="37"/>
      <c r="AK21" s="35"/>
      <c r="AL21" s="128"/>
      <c r="AM21" s="128"/>
      <c r="AN21" s="36"/>
      <c r="AO21" s="36"/>
      <c r="AP21" s="36"/>
      <c r="AQ21" s="37"/>
    </row>
    <row r="22" spans="1:43" ht="15" thickBot="1">
      <c r="A22" s="33"/>
      <c r="B22" s="34"/>
      <c r="C22" s="29">
        <f t="shared" si="3"/>
        <v>0</v>
      </c>
      <c r="D22" s="7">
        <f t="shared" si="0"/>
        <v>0</v>
      </c>
      <c r="E22" s="30">
        <f t="shared" si="1"/>
        <v>0</v>
      </c>
      <c r="F22" s="30"/>
      <c r="G22" s="30"/>
      <c r="H22" s="7">
        <f t="shared" si="6"/>
        <v>0</v>
      </c>
      <c r="I22" s="7">
        <f t="shared" si="7"/>
        <v>0</v>
      </c>
      <c r="J22" s="7">
        <f t="shared" si="8"/>
        <v>0</v>
      </c>
      <c r="K22" s="7">
        <f t="shared" si="9"/>
        <v>0</v>
      </c>
      <c r="L22" s="35"/>
      <c r="M22" s="36"/>
      <c r="N22" s="36"/>
      <c r="O22" s="37"/>
      <c r="P22" s="35"/>
      <c r="Q22" s="128"/>
      <c r="R22" s="128"/>
      <c r="S22" s="36"/>
      <c r="T22" s="36"/>
      <c r="U22" s="36"/>
      <c r="V22" s="37"/>
      <c r="W22" s="35"/>
      <c r="X22" s="128"/>
      <c r="Y22" s="128"/>
      <c r="Z22" s="36"/>
      <c r="AA22" s="36"/>
      <c r="AB22" s="36"/>
      <c r="AC22" s="37"/>
      <c r="AD22" s="128"/>
      <c r="AE22" s="128"/>
      <c r="AF22" s="128"/>
      <c r="AG22" s="36"/>
      <c r="AH22" s="36"/>
      <c r="AI22" s="36"/>
      <c r="AJ22" s="37"/>
      <c r="AK22" s="35"/>
      <c r="AL22" s="128"/>
      <c r="AM22" s="128"/>
      <c r="AN22" s="36"/>
      <c r="AO22" s="36"/>
      <c r="AP22" s="36"/>
      <c r="AQ22" s="37"/>
    </row>
    <row r="23" spans="1:43">
      <c r="A23" s="33"/>
      <c r="B23" s="34"/>
      <c r="C23" s="29">
        <f t="shared" si="3"/>
        <v>0</v>
      </c>
      <c r="D23" s="7">
        <f t="shared" si="0"/>
        <v>0</v>
      </c>
      <c r="E23" s="30">
        <f t="shared" si="1"/>
        <v>0</v>
      </c>
      <c r="F23" s="30"/>
      <c r="G23" s="30"/>
      <c r="H23" s="7">
        <f t="shared" si="6"/>
        <v>0</v>
      </c>
      <c r="I23" s="7">
        <f t="shared" si="7"/>
        <v>0</v>
      </c>
      <c r="J23" s="7">
        <f t="shared" si="8"/>
        <v>0</v>
      </c>
      <c r="K23" s="7">
        <f t="shared" si="9"/>
        <v>0</v>
      </c>
      <c r="L23" s="35"/>
      <c r="M23" s="36"/>
      <c r="N23" s="36"/>
      <c r="O23" s="37"/>
      <c r="P23" s="35"/>
      <c r="Q23" s="128"/>
      <c r="R23" s="128"/>
      <c r="S23" s="36"/>
      <c r="T23" s="36"/>
      <c r="U23" s="36"/>
      <c r="V23" s="37"/>
      <c r="W23" s="32"/>
      <c r="X23" s="128"/>
      <c r="Y23" s="128"/>
      <c r="Z23" s="36"/>
      <c r="AA23" s="36"/>
      <c r="AB23" s="36"/>
      <c r="AC23" s="37"/>
      <c r="AD23" s="128"/>
      <c r="AE23" s="128"/>
      <c r="AF23" s="128"/>
      <c r="AG23" s="36"/>
      <c r="AH23" s="36"/>
      <c r="AI23" s="36"/>
      <c r="AJ23" s="37"/>
      <c r="AK23" s="35"/>
      <c r="AL23" s="128"/>
      <c r="AM23" s="128"/>
      <c r="AN23" s="36"/>
      <c r="AO23" s="36"/>
      <c r="AP23" s="36"/>
      <c r="AQ23" s="37"/>
    </row>
    <row r="24" spans="1:43">
      <c r="A24" s="33"/>
      <c r="B24" s="34"/>
      <c r="C24" s="29">
        <f t="shared" si="3"/>
        <v>0</v>
      </c>
      <c r="D24" s="7">
        <f t="shared" si="0"/>
        <v>0</v>
      </c>
      <c r="E24" s="30">
        <f t="shared" si="1"/>
        <v>0</v>
      </c>
      <c r="F24" s="30"/>
      <c r="G24" s="30"/>
      <c r="H24" s="7">
        <f t="shared" si="6"/>
        <v>0</v>
      </c>
      <c r="I24" s="7">
        <f t="shared" si="7"/>
        <v>0</v>
      </c>
      <c r="J24" s="7">
        <f t="shared" si="8"/>
        <v>0</v>
      </c>
      <c r="K24" s="7">
        <f t="shared" si="9"/>
        <v>0</v>
      </c>
      <c r="L24" s="35"/>
      <c r="M24" s="36"/>
      <c r="N24" s="36"/>
      <c r="O24" s="37"/>
      <c r="P24" s="35"/>
      <c r="Q24" s="128"/>
      <c r="R24" s="128"/>
      <c r="S24" s="36"/>
      <c r="T24" s="36"/>
      <c r="U24" s="36"/>
      <c r="V24" s="37"/>
      <c r="W24" s="35"/>
      <c r="X24" s="128"/>
      <c r="Y24" s="128"/>
      <c r="Z24" s="36"/>
      <c r="AA24" s="36"/>
      <c r="AB24" s="36"/>
      <c r="AC24" s="37"/>
      <c r="AD24" s="128"/>
      <c r="AE24" s="128"/>
      <c r="AF24" s="128"/>
      <c r="AG24" s="36"/>
      <c r="AH24" s="36"/>
      <c r="AI24" s="36"/>
      <c r="AJ24" s="37"/>
      <c r="AK24" s="35"/>
      <c r="AL24" s="128"/>
      <c r="AM24" s="128"/>
      <c r="AN24" s="36"/>
      <c r="AO24" s="36"/>
      <c r="AP24" s="36"/>
      <c r="AQ24" s="37"/>
    </row>
    <row r="25" spans="1:43">
      <c r="A25" s="33"/>
      <c r="B25" s="34"/>
      <c r="C25" s="29">
        <f t="shared" si="3"/>
        <v>0</v>
      </c>
      <c r="D25" s="7">
        <f t="shared" si="0"/>
        <v>0</v>
      </c>
      <c r="E25" s="30">
        <f t="shared" si="1"/>
        <v>0</v>
      </c>
      <c r="F25" s="30"/>
      <c r="G25" s="30"/>
      <c r="H25" s="7">
        <f t="shared" si="6"/>
        <v>0</v>
      </c>
      <c r="I25" s="7">
        <f t="shared" si="7"/>
        <v>0</v>
      </c>
      <c r="J25" s="7">
        <f t="shared" si="8"/>
        <v>0</v>
      </c>
      <c r="K25" s="7">
        <f t="shared" si="9"/>
        <v>0</v>
      </c>
      <c r="L25" s="35"/>
      <c r="M25" s="36"/>
      <c r="N25" s="36"/>
      <c r="O25" s="37"/>
      <c r="P25" s="35"/>
      <c r="Q25" s="128"/>
      <c r="R25" s="128"/>
      <c r="S25" s="36"/>
      <c r="T25" s="36"/>
      <c r="U25" s="36"/>
      <c r="V25" s="37"/>
      <c r="W25" s="35"/>
      <c r="X25" s="128"/>
      <c r="Y25" s="128"/>
      <c r="Z25" s="36"/>
      <c r="AA25" s="36"/>
      <c r="AB25" s="36"/>
      <c r="AC25" s="37"/>
      <c r="AD25" s="128"/>
      <c r="AE25" s="128"/>
      <c r="AF25" s="128"/>
      <c r="AG25" s="36"/>
      <c r="AH25" s="36"/>
      <c r="AI25" s="36"/>
      <c r="AJ25" s="37"/>
      <c r="AK25" s="35"/>
      <c r="AL25" s="128"/>
      <c r="AM25" s="128"/>
      <c r="AN25" s="36"/>
      <c r="AO25" s="36"/>
      <c r="AP25" s="36"/>
      <c r="AQ25" s="37"/>
    </row>
    <row r="26" spans="1:43">
      <c r="A26" s="33"/>
      <c r="B26" s="34"/>
      <c r="C26" s="29">
        <f t="shared" si="3"/>
        <v>0</v>
      </c>
      <c r="D26" s="7">
        <f t="shared" si="0"/>
        <v>0</v>
      </c>
      <c r="E26" s="30">
        <f t="shared" si="1"/>
        <v>0</v>
      </c>
      <c r="F26" s="30"/>
      <c r="G26" s="30"/>
      <c r="H26" s="7">
        <f t="shared" si="6"/>
        <v>0</v>
      </c>
      <c r="I26" s="7">
        <f t="shared" si="7"/>
        <v>0</v>
      </c>
      <c r="J26" s="7">
        <f t="shared" si="8"/>
        <v>0</v>
      </c>
      <c r="K26" s="7">
        <f t="shared" si="9"/>
        <v>0</v>
      </c>
      <c r="L26" s="35"/>
      <c r="M26" s="36"/>
      <c r="N26" s="36"/>
      <c r="O26" s="37"/>
      <c r="P26" s="35"/>
      <c r="Q26" s="128"/>
      <c r="R26" s="128"/>
      <c r="S26" s="36"/>
      <c r="T26" s="36"/>
      <c r="U26" s="36"/>
      <c r="V26" s="37"/>
      <c r="W26" s="35"/>
      <c r="X26" s="128"/>
      <c r="Y26" s="128"/>
      <c r="Z26" s="36"/>
      <c r="AA26" s="36"/>
      <c r="AB26" s="36"/>
      <c r="AC26" s="37"/>
      <c r="AD26" s="128"/>
      <c r="AE26" s="128"/>
      <c r="AF26" s="128"/>
      <c r="AG26" s="36"/>
      <c r="AH26" s="36"/>
      <c r="AI26" s="36"/>
      <c r="AJ26" s="37"/>
      <c r="AK26" s="35"/>
      <c r="AL26" s="128"/>
      <c r="AM26" s="128"/>
      <c r="AN26" s="36"/>
      <c r="AO26" s="36"/>
      <c r="AP26" s="36"/>
      <c r="AQ26" s="37"/>
    </row>
    <row r="27" spans="1:43">
      <c r="A27" s="33"/>
      <c r="B27" s="34"/>
      <c r="C27" s="29">
        <f t="shared" si="3"/>
        <v>0</v>
      </c>
      <c r="D27" s="7">
        <f t="shared" si="0"/>
        <v>0</v>
      </c>
      <c r="E27" s="30">
        <f t="shared" si="1"/>
        <v>0</v>
      </c>
      <c r="F27" s="30"/>
      <c r="G27" s="30"/>
      <c r="H27" s="7">
        <f t="shared" si="6"/>
        <v>0</v>
      </c>
      <c r="I27" s="7">
        <f t="shared" si="7"/>
        <v>0</v>
      </c>
      <c r="J27" s="7">
        <f t="shared" si="8"/>
        <v>0</v>
      </c>
      <c r="K27" s="7">
        <f t="shared" si="9"/>
        <v>0</v>
      </c>
      <c r="L27" s="35"/>
      <c r="M27" s="36"/>
      <c r="N27" s="36"/>
      <c r="O27" s="37"/>
      <c r="P27" s="35"/>
      <c r="Q27" s="128"/>
      <c r="R27" s="128"/>
      <c r="S27" s="36"/>
      <c r="T27" s="36"/>
      <c r="U27" s="36"/>
      <c r="V27" s="37"/>
      <c r="W27" s="35"/>
      <c r="X27" s="128"/>
      <c r="Y27" s="128"/>
      <c r="Z27" s="36"/>
      <c r="AA27" s="36"/>
      <c r="AB27" s="36"/>
      <c r="AC27" s="37"/>
      <c r="AD27" s="128"/>
      <c r="AE27" s="128"/>
      <c r="AF27" s="128"/>
      <c r="AG27" s="36"/>
      <c r="AH27" s="36"/>
      <c r="AI27" s="36"/>
      <c r="AJ27" s="37"/>
      <c r="AK27" s="35"/>
      <c r="AL27" s="128"/>
      <c r="AM27" s="128"/>
      <c r="AN27" s="36"/>
      <c r="AO27" s="36"/>
      <c r="AP27" s="36"/>
      <c r="AQ27" s="37"/>
    </row>
    <row r="28" spans="1:43">
      <c r="A28" s="33"/>
      <c r="B28" s="34"/>
      <c r="C28" s="29">
        <f t="shared" si="3"/>
        <v>0</v>
      </c>
      <c r="D28" s="7">
        <f t="shared" si="0"/>
        <v>0</v>
      </c>
      <c r="E28" s="30">
        <f t="shared" si="1"/>
        <v>0</v>
      </c>
      <c r="F28" s="30"/>
      <c r="G28" s="30"/>
      <c r="H28" s="7">
        <f t="shared" si="6"/>
        <v>0</v>
      </c>
      <c r="I28" s="7">
        <f t="shared" si="7"/>
        <v>0</v>
      </c>
      <c r="J28" s="7">
        <f t="shared" si="8"/>
        <v>0</v>
      </c>
      <c r="K28" s="7">
        <f t="shared" si="9"/>
        <v>0</v>
      </c>
      <c r="L28" s="35"/>
      <c r="M28" s="36"/>
      <c r="N28" s="36"/>
      <c r="O28" s="37"/>
      <c r="P28" s="35"/>
      <c r="Q28" s="128"/>
      <c r="R28" s="128"/>
      <c r="S28" s="36"/>
      <c r="T28" s="36"/>
      <c r="U28" s="36"/>
      <c r="V28" s="37"/>
      <c r="W28" s="35"/>
      <c r="X28" s="128"/>
      <c r="Y28" s="128"/>
      <c r="Z28" s="36"/>
      <c r="AA28" s="36"/>
      <c r="AB28" s="36"/>
      <c r="AC28" s="37"/>
      <c r="AD28" s="128"/>
      <c r="AE28" s="128"/>
      <c r="AF28" s="128"/>
      <c r="AG28" s="36"/>
      <c r="AH28" s="36"/>
      <c r="AI28" s="36"/>
      <c r="AJ28" s="37"/>
      <c r="AK28" s="35"/>
      <c r="AL28" s="128"/>
      <c r="AM28" s="128"/>
      <c r="AN28" s="36"/>
      <c r="AO28" s="36"/>
      <c r="AP28" s="36"/>
      <c r="AQ28" s="37"/>
    </row>
    <row r="29" spans="1:43">
      <c r="A29" s="33"/>
      <c r="B29" s="34"/>
      <c r="C29" s="29">
        <f t="shared" si="3"/>
        <v>0</v>
      </c>
      <c r="D29" s="7">
        <f t="shared" si="0"/>
        <v>0</v>
      </c>
      <c r="E29" s="30">
        <f t="shared" si="1"/>
        <v>0</v>
      </c>
      <c r="F29" s="30"/>
      <c r="G29" s="30"/>
      <c r="H29" s="7">
        <f t="shared" si="6"/>
        <v>0</v>
      </c>
      <c r="I29" s="7">
        <f t="shared" si="7"/>
        <v>0</v>
      </c>
      <c r="J29" s="7">
        <f t="shared" si="8"/>
        <v>0</v>
      </c>
      <c r="K29" s="7">
        <f t="shared" si="9"/>
        <v>0</v>
      </c>
      <c r="L29" s="35"/>
      <c r="M29" s="36"/>
      <c r="N29" s="36"/>
      <c r="O29" s="37"/>
      <c r="P29" s="35"/>
      <c r="Q29" s="128"/>
      <c r="R29" s="128"/>
      <c r="S29" s="36"/>
      <c r="T29" s="36"/>
      <c r="U29" s="36"/>
      <c r="V29" s="37"/>
      <c r="W29" s="35"/>
      <c r="X29" s="128"/>
      <c r="Y29" s="128"/>
      <c r="Z29" s="36"/>
      <c r="AA29" s="36"/>
      <c r="AB29" s="36"/>
      <c r="AC29" s="37"/>
      <c r="AD29" s="128"/>
      <c r="AE29" s="128"/>
      <c r="AF29" s="128"/>
      <c r="AG29" s="36"/>
      <c r="AH29" s="36"/>
      <c r="AI29" s="36"/>
      <c r="AJ29" s="37"/>
      <c r="AK29" s="35"/>
      <c r="AL29" s="128"/>
      <c r="AM29" s="128"/>
      <c r="AN29" s="36"/>
      <c r="AO29" s="36"/>
      <c r="AP29" s="36"/>
      <c r="AQ29" s="37"/>
    </row>
    <row r="30" spans="1:43">
      <c r="A30" s="33"/>
      <c r="B30" s="34"/>
      <c r="C30" s="29">
        <f t="shared" si="3"/>
        <v>0</v>
      </c>
      <c r="D30" s="7">
        <f t="shared" si="0"/>
        <v>0</v>
      </c>
      <c r="E30" s="30">
        <f t="shared" si="1"/>
        <v>0</v>
      </c>
      <c r="F30" s="30"/>
      <c r="G30" s="30"/>
      <c r="H30" s="7">
        <f t="shared" si="6"/>
        <v>0</v>
      </c>
      <c r="I30" s="7">
        <f t="shared" si="7"/>
        <v>0</v>
      </c>
      <c r="J30" s="7">
        <f t="shared" si="8"/>
        <v>0</v>
      </c>
      <c r="K30" s="7">
        <f t="shared" si="9"/>
        <v>0</v>
      </c>
      <c r="L30" s="35"/>
      <c r="M30" s="36"/>
      <c r="N30" s="36"/>
      <c r="O30" s="37"/>
      <c r="P30" s="35"/>
      <c r="Q30" s="128"/>
      <c r="R30" s="128"/>
      <c r="S30" s="36"/>
      <c r="T30" s="36"/>
      <c r="U30" s="36"/>
      <c r="V30" s="37"/>
      <c r="W30" s="35"/>
      <c r="X30" s="128"/>
      <c r="Y30" s="128"/>
      <c r="Z30" s="36"/>
      <c r="AA30" s="36"/>
      <c r="AB30" s="36"/>
      <c r="AC30" s="37"/>
      <c r="AD30" s="128"/>
      <c r="AE30" s="128"/>
      <c r="AF30" s="128"/>
      <c r="AG30" s="36"/>
      <c r="AH30" s="36"/>
      <c r="AI30" s="36"/>
      <c r="AJ30" s="37"/>
      <c r="AK30" s="35"/>
      <c r="AL30" s="128"/>
      <c r="AM30" s="128"/>
      <c r="AN30" s="36"/>
      <c r="AO30" s="36"/>
      <c r="AP30" s="36"/>
      <c r="AQ30" s="37"/>
    </row>
    <row r="31" spans="1:43">
      <c r="A31" s="33"/>
      <c r="B31" s="38"/>
      <c r="C31" s="29">
        <f t="shared" si="3"/>
        <v>0</v>
      </c>
      <c r="D31" s="7">
        <f t="shared" si="0"/>
        <v>0</v>
      </c>
      <c r="E31" s="30">
        <f t="shared" si="1"/>
        <v>0</v>
      </c>
      <c r="F31" s="30"/>
      <c r="G31" s="30"/>
      <c r="H31" s="7">
        <f t="shared" si="6"/>
        <v>0</v>
      </c>
      <c r="I31" s="7">
        <f t="shared" si="7"/>
        <v>0</v>
      </c>
      <c r="J31" s="7">
        <f t="shared" si="8"/>
        <v>0</v>
      </c>
      <c r="K31" s="7">
        <f t="shared" si="9"/>
        <v>0</v>
      </c>
      <c r="L31" s="35"/>
      <c r="M31" s="36"/>
      <c r="N31" s="36"/>
      <c r="O31" s="37"/>
      <c r="P31" s="35"/>
      <c r="Q31" s="128"/>
      <c r="R31" s="128"/>
      <c r="S31" s="36"/>
      <c r="T31" s="36"/>
      <c r="U31" s="36"/>
      <c r="V31" s="37"/>
      <c r="W31" s="35"/>
      <c r="X31" s="128"/>
      <c r="Y31" s="128"/>
      <c r="Z31" s="36"/>
      <c r="AA31" s="36"/>
      <c r="AB31" s="36"/>
      <c r="AC31" s="37"/>
      <c r="AD31" s="128"/>
      <c r="AE31" s="128"/>
      <c r="AF31" s="128"/>
      <c r="AG31" s="36"/>
      <c r="AH31" s="36"/>
      <c r="AI31" s="36"/>
      <c r="AJ31" s="37"/>
      <c r="AK31" s="35"/>
      <c r="AL31" s="128"/>
      <c r="AM31" s="128"/>
      <c r="AN31" s="36"/>
      <c r="AO31" s="36"/>
      <c r="AP31" s="36"/>
      <c r="AQ31" s="37"/>
    </row>
    <row r="32" spans="1:43">
      <c r="A32" s="33"/>
      <c r="B32" s="39"/>
      <c r="C32" s="29">
        <f t="shared" si="3"/>
        <v>0</v>
      </c>
      <c r="D32" s="7">
        <f t="shared" si="0"/>
        <v>0</v>
      </c>
      <c r="E32" s="30">
        <f t="shared" si="1"/>
        <v>0</v>
      </c>
      <c r="F32" s="30"/>
      <c r="G32" s="30"/>
      <c r="H32" s="7">
        <f t="shared" si="6"/>
        <v>0</v>
      </c>
      <c r="I32" s="7">
        <f t="shared" si="7"/>
        <v>0</v>
      </c>
      <c r="J32" s="7">
        <f t="shared" si="8"/>
        <v>0</v>
      </c>
      <c r="K32" s="7">
        <f t="shared" si="9"/>
        <v>0</v>
      </c>
      <c r="L32" s="35"/>
      <c r="M32" s="36"/>
      <c r="N32" s="36"/>
      <c r="O32" s="37"/>
      <c r="P32" s="35"/>
      <c r="Q32" s="128"/>
      <c r="R32" s="128"/>
      <c r="S32" s="36"/>
      <c r="T32" s="36"/>
      <c r="U32" s="36"/>
      <c r="V32" s="37"/>
      <c r="W32" s="35"/>
      <c r="X32" s="128"/>
      <c r="Y32" s="128"/>
      <c r="Z32" s="36"/>
      <c r="AA32" s="36"/>
      <c r="AB32" s="36"/>
      <c r="AC32" s="37"/>
      <c r="AD32" s="128"/>
      <c r="AE32" s="128"/>
      <c r="AF32" s="128"/>
      <c r="AG32" s="36"/>
      <c r="AH32" s="36"/>
      <c r="AI32" s="36"/>
      <c r="AJ32" s="37"/>
      <c r="AK32" s="35"/>
      <c r="AL32" s="128"/>
      <c r="AM32" s="128"/>
      <c r="AN32" s="36"/>
      <c r="AO32" s="36"/>
      <c r="AP32" s="36"/>
      <c r="AQ32" s="37"/>
    </row>
    <row r="33" spans="1:43">
      <c r="A33" s="33"/>
      <c r="B33" s="39"/>
      <c r="C33" s="29">
        <f t="shared" si="3"/>
        <v>0</v>
      </c>
      <c r="D33" s="7">
        <f t="shared" si="0"/>
        <v>0</v>
      </c>
      <c r="E33" s="30">
        <f t="shared" si="1"/>
        <v>0</v>
      </c>
      <c r="F33" s="30"/>
      <c r="G33" s="30"/>
      <c r="H33" s="7">
        <f t="shared" si="6"/>
        <v>0</v>
      </c>
      <c r="I33" s="7">
        <f t="shared" si="7"/>
        <v>0</v>
      </c>
      <c r="J33" s="7">
        <f t="shared" si="8"/>
        <v>0</v>
      </c>
      <c r="K33" s="7">
        <f t="shared" si="9"/>
        <v>0</v>
      </c>
      <c r="L33" s="35"/>
      <c r="M33" s="36"/>
      <c r="N33" s="36"/>
      <c r="O33" s="37"/>
      <c r="P33" s="35"/>
      <c r="Q33" s="128"/>
      <c r="R33" s="128"/>
      <c r="S33" s="36"/>
      <c r="T33" s="36"/>
      <c r="U33" s="36"/>
      <c r="V33" s="37"/>
      <c r="W33" s="35"/>
      <c r="X33" s="128"/>
      <c r="Y33" s="128"/>
      <c r="Z33" s="36"/>
      <c r="AA33" s="36"/>
      <c r="AB33" s="36"/>
      <c r="AC33" s="37"/>
      <c r="AD33" s="128"/>
      <c r="AE33" s="128"/>
      <c r="AF33" s="128"/>
      <c r="AG33" s="36"/>
      <c r="AH33" s="36"/>
      <c r="AI33" s="36"/>
      <c r="AJ33" s="37"/>
      <c r="AK33" s="35"/>
      <c r="AL33" s="128"/>
      <c r="AM33" s="128"/>
      <c r="AN33" s="36"/>
      <c r="AO33" s="36"/>
      <c r="AP33" s="36"/>
      <c r="AQ33" s="37"/>
    </row>
    <row r="34" spans="1:43">
      <c r="A34" s="33"/>
      <c r="B34" s="39"/>
      <c r="C34" s="29">
        <f t="shared" si="3"/>
        <v>0</v>
      </c>
      <c r="D34" s="7">
        <f t="shared" si="0"/>
        <v>0</v>
      </c>
      <c r="E34" s="30">
        <f t="shared" si="1"/>
        <v>0</v>
      </c>
      <c r="F34" s="30"/>
      <c r="G34" s="30"/>
      <c r="H34" s="7">
        <f t="shared" si="6"/>
        <v>0</v>
      </c>
      <c r="I34" s="7">
        <f t="shared" si="7"/>
        <v>0</v>
      </c>
      <c r="J34" s="7">
        <f t="shared" si="8"/>
        <v>0</v>
      </c>
      <c r="K34" s="7">
        <f t="shared" si="9"/>
        <v>0</v>
      </c>
      <c r="L34" s="35"/>
      <c r="M34" s="36"/>
      <c r="N34" s="36"/>
      <c r="O34" s="37"/>
      <c r="P34" s="35"/>
      <c r="Q34" s="128"/>
      <c r="R34" s="128"/>
      <c r="S34" s="36"/>
      <c r="T34" s="36"/>
      <c r="U34" s="36"/>
      <c r="V34" s="37"/>
      <c r="W34" s="35"/>
      <c r="X34" s="128"/>
      <c r="Y34" s="128"/>
      <c r="Z34" s="36"/>
      <c r="AA34" s="36"/>
      <c r="AB34" s="36"/>
      <c r="AC34" s="37"/>
      <c r="AD34" s="128"/>
      <c r="AE34" s="128"/>
      <c r="AF34" s="128"/>
      <c r="AG34" s="36"/>
      <c r="AH34" s="36"/>
      <c r="AI34" s="36"/>
      <c r="AJ34" s="37"/>
      <c r="AK34" s="35"/>
      <c r="AL34" s="128"/>
      <c r="AM34" s="128"/>
      <c r="AN34" s="36"/>
      <c r="AO34" s="36"/>
      <c r="AP34" s="36"/>
      <c r="AQ34" s="37"/>
    </row>
    <row r="35" spans="1:43">
      <c r="A35" s="33"/>
      <c r="B35" s="39"/>
      <c r="C35" s="29">
        <f t="shared" si="3"/>
        <v>0</v>
      </c>
      <c r="D35" s="7">
        <f t="shared" si="0"/>
        <v>0</v>
      </c>
      <c r="E35" s="30">
        <f t="shared" si="1"/>
        <v>0</v>
      </c>
      <c r="F35" s="30"/>
      <c r="G35" s="30"/>
      <c r="H35" s="7">
        <f t="shared" si="6"/>
        <v>0</v>
      </c>
      <c r="I35" s="7">
        <f t="shared" si="7"/>
        <v>0</v>
      </c>
      <c r="J35" s="7">
        <f t="shared" si="8"/>
        <v>0</v>
      </c>
      <c r="K35" s="7">
        <f t="shared" si="9"/>
        <v>0</v>
      </c>
      <c r="L35" s="35"/>
      <c r="M35" s="36"/>
      <c r="N35" s="36"/>
      <c r="O35" s="37"/>
      <c r="P35" s="35"/>
      <c r="Q35" s="128"/>
      <c r="R35" s="128"/>
      <c r="S35" s="36"/>
      <c r="T35" s="36"/>
      <c r="U35" s="36"/>
      <c r="V35" s="37"/>
      <c r="W35" s="35"/>
      <c r="X35" s="128"/>
      <c r="Y35" s="128"/>
      <c r="Z35" s="36"/>
      <c r="AA35" s="36"/>
      <c r="AB35" s="36"/>
      <c r="AC35" s="37"/>
      <c r="AD35" s="128"/>
      <c r="AE35" s="128"/>
      <c r="AF35" s="128"/>
      <c r="AG35" s="36"/>
      <c r="AH35" s="36"/>
      <c r="AI35" s="36"/>
      <c r="AJ35" s="37"/>
      <c r="AK35" s="35"/>
      <c r="AL35" s="128"/>
      <c r="AM35" s="128"/>
      <c r="AN35" s="36"/>
      <c r="AO35" s="36"/>
      <c r="AP35" s="36"/>
      <c r="AQ35" s="37"/>
    </row>
    <row r="36" spans="1:43">
      <c r="A36" s="33"/>
      <c r="B36" s="39" t="s">
        <v>46</v>
      </c>
      <c r="C36" s="29">
        <f t="shared" si="3"/>
        <v>0</v>
      </c>
      <c r="D36" s="7">
        <f t="shared" si="0"/>
        <v>0</v>
      </c>
      <c r="E36" s="30">
        <f t="shared" si="1"/>
        <v>0</v>
      </c>
      <c r="F36" s="30"/>
      <c r="G36" s="30"/>
      <c r="H36" s="7">
        <f t="shared" si="6"/>
        <v>0</v>
      </c>
      <c r="I36" s="7">
        <f t="shared" si="7"/>
        <v>0</v>
      </c>
      <c r="J36" s="7">
        <f t="shared" si="8"/>
        <v>0</v>
      </c>
      <c r="K36" s="7">
        <f t="shared" si="9"/>
        <v>0</v>
      </c>
      <c r="L36" s="35"/>
      <c r="M36" s="36"/>
      <c r="N36" s="36"/>
      <c r="O36" s="37"/>
      <c r="P36" s="35"/>
      <c r="Q36" s="128"/>
      <c r="R36" s="128"/>
      <c r="S36" s="36"/>
      <c r="T36" s="36"/>
      <c r="U36" s="36"/>
      <c r="V36" s="37"/>
      <c r="W36" s="35"/>
      <c r="X36" s="128"/>
      <c r="Y36" s="128"/>
      <c r="Z36" s="36"/>
      <c r="AA36" s="36"/>
      <c r="AB36" s="36"/>
      <c r="AC36" s="37"/>
      <c r="AD36" s="128"/>
      <c r="AE36" s="128"/>
      <c r="AF36" s="128"/>
      <c r="AG36" s="36"/>
      <c r="AH36" s="36"/>
      <c r="AI36" s="36"/>
      <c r="AJ36" s="37"/>
      <c r="AK36" s="133"/>
      <c r="AL36" s="36"/>
      <c r="AM36" s="36"/>
      <c r="AN36" s="36"/>
      <c r="AO36" s="36"/>
      <c r="AP36" s="36"/>
      <c r="AQ36" s="37"/>
    </row>
    <row r="37" spans="1:43">
      <c r="A37" s="33"/>
      <c r="B37" s="34"/>
      <c r="C37" s="29">
        <f t="shared" si="3"/>
        <v>0</v>
      </c>
      <c r="D37" s="7">
        <f t="shared" si="0"/>
        <v>0</v>
      </c>
      <c r="E37" s="30">
        <f t="shared" si="1"/>
        <v>0</v>
      </c>
      <c r="F37" s="30"/>
      <c r="G37" s="30"/>
      <c r="H37" s="7">
        <f t="shared" si="6"/>
        <v>0</v>
      </c>
      <c r="I37" s="7">
        <f t="shared" si="7"/>
        <v>0</v>
      </c>
      <c r="J37" s="7">
        <f t="shared" si="8"/>
        <v>0</v>
      </c>
      <c r="K37" s="7">
        <f t="shared" si="9"/>
        <v>0</v>
      </c>
      <c r="L37" s="35"/>
      <c r="M37" s="36"/>
      <c r="N37" s="36"/>
      <c r="O37" s="37"/>
      <c r="P37" s="35"/>
      <c r="Q37" s="128"/>
      <c r="R37" s="128"/>
      <c r="S37" s="36"/>
      <c r="T37" s="36"/>
      <c r="U37" s="36"/>
      <c r="V37" s="37"/>
      <c r="W37" s="35"/>
      <c r="X37" s="128"/>
      <c r="Y37" s="128"/>
      <c r="Z37" s="36"/>
      <c r="AA37" s="36"/>
      <c r="AB37" s="36"/>
      <c r="AC37" s="37"/>
      <c r="AD37" s="128"/>
      <c r="AE37" s="128"/>
      <c r="AF37" s="128"/>
      <c r="AG37" s="36"/>
      <c r="AH37" s="36"/>
      <c r="AI37" s="36"/>
      <c r="AJ37" s="37"/>
      <c r="AK37" s="133"/>
      <c r="AL37" s="36"/>
      <c r="AM37" s="36"/>
      <c r="AN37" s="36"/>
      <c r="AO37" s="36"/>
      <c r="AP37" s="36"/>
      <c r="AQ37" s="37"/>
    </row>
    <row r="38" spans="1:43">
      <c r="A38" s="40"/>
      <c r="B38" s="41"/>
      <c r="C38" s="42">
        <f t="shared" si="3"/>
        <v>0</v>
      </c>
      <c r="D38" s="43">
        <f t="shared" si="0"/>
        <v>0</v>
      </c>
      <c r="E38" s="30">
        <f t="shared" si="1"/>
        <v>0</v>
      </c>
      <c r="F38" s="30"/>
      <c r="G38" s="30"/>
      <c r="H38" s="7">
        <f t="shared" si="6"/>
        <v>0</v>
      </c>
      <c r="I38" s="7">
        <f t="shared" si="7"/>
        <v>0</v>
      </c>
      <c r="J38" s="7">
        <f t="shared" si="8"/>
        <v>0</v>
      </c>
      <c r="K38" s="7">
        <f t="shared" si="9"/>
        <v>0</v>
      </c>
      <c r="L38" s="44"/>
      <c r="M38" s="45"/>
      <c r="N38" s="45"/>
      <c r="O38" s="46"/>
      <c r="P38" s="44"/>
      <c r="Q38" s="129"/>
      <c r="R38" s="129"/>
      <c r="S38" s="45"/>
      <c r="T38" s="45"/>
      <c r="U38" s="45"/>
      <c r="V38" s="46"/>
      <c r="W38" s="44"/>
      <c r="X38" s="129"/>
      <c r="Y38" s="129"/>
      <c r="Z38" s="45"/>
      <c r="AA38" s="45"/>
      <c r="AB38" s="45"/>
      <c r="AC38" s="46"/>
      <c r="AD38" s="129"/>
      <c r="AE38" s="129"/>
      <c r="AF38" s="129"/>
      <c r="AG38" s="45"/>
      <c r="AH38" s="45"/>
      <c r="AI38" s="45"/>
      <c r="AJ38" s="46"/>
      <c r="AL38" s="2"/>
      <c r="AM38" s="2"/>
      <c r="AN38" s="45"/>
      <c r="AO38" s="45"/>
      <c r="AP38" s="45"/>
      <c r="AQ38" s="46"/>
    </row>
    <row r="39" spans="1:43" ht="33.5" thickBot="1">
      <c r="A39" s="47"/>
      <c r="B39" s="118" t="s">
        <v>118</v>
      </c>
      <c r="C39" s="48"/>
      <c r="D39" s="49"/>
      <c r="E39" s="119">
        <f>P39+W39+AD39+AK39</f>
        <v>0</v>
      </c>
      <c r="F39" s="49"/>
      <c r="G39" s="49"/>
      <c r="H39" s="49"/>
      <c r="I39" s="49"/>
      <c r="J39" s="49"/>
      <c r="K39" s="50"/>
      <c r="L39" s="51"/>
      <c r="M39" s="49"/>
      <c r="N39" s="49"/>
      <c r="O39" s="50"/>
      <c r="P39" s="120">
        <f>ROUND(SUM(P15:P38)*0.05,2)</f>
        <v>0</v>
      </c>
      <c r="Q39" s="49"/>
      <c r="R39" s="49"/>
      <c r="S39" s="49"/>
      <c r="T39" s="49"/>
      <c r="U39" s="49"/>
      <c r="V39" s="50"/>
      <c r="W39" s="120">
        <f>ROUND(SUM(W15:W38)*0.05,2)</f>
        <v>0</v>
      </c>
      <c r="X39" s="49"/>
      <c r="Y39" s="49"/>
      <c r="Z39" s="49"/>
      <c r="AA39" s="49"/>
      <c r="AB39" s="49"/>
      <c r="AC39" s="50"/>
      <c r="AD39" s="135">
        <f>ROUND(SUM(AD15:AD38)*0.05,2)</f>
        <v>0</v>
      </c>
      <c r="AE39" s="49"/>
      <c r="AF39" s="49"/>
      <c r="AG39" s="49"/>
      <c r="AH39" s="49"/>
      <c r="AI39" s="49"/>
      <c r="AJ39" s="50"/>
      <c r="AK39" s="120">
        <f>ROUND(SUM(AK15:AK38)*0.05,2)</f>
        <v>0</v>
      </c>
      <c r="AL39" s="49"/>
      <c r="AM39" s="49"/>
      <c r="AN39" s="49"/>
      <c r="AO39" s="49"/>
      <c r="AP39" s="49"/>
      <c r="AQ39" s="50"/>
    </row>
    <row r="40" spans="1:43" ht="15" thickBot="1">
      <c r="A40" s="227" t="s">
        <v>47</v>
      </c>
      <c r="B40" s="228"/>
      <c r="C40" s="52">
        <f>SUM(C15:C38)</f>
        <v>0</v>
      </c>
      <c r="D40" s="52">
        <f>SUM(D15:D38)</f>
        <v>0</v>
      </c>
      <c r="E40" s="52">
        <f>SUM(E15:E39)</f>
        <v>0</v>
      </c>
      <c r="F40" s="52"/>
      <c r="G40" s="52"/>
      <c r="H40" s="52">
        <f t="shared" ref="H40:K40" si="15">SUM(H15:H39)</f>
        <v>0</v>
      </c>
      <c r="I40" s="52">
        <f t="shared" si="15"/>
        <v>0</v>
      </c>
      <c r="J40" s="52">
        <f t="shared" si="15"/>
        <v>0</v>
      </c>
      <c r="K40" s="52">
        <f t="shared" si="15"/>
        <v>0</v>
      </c>
      <c r="L40" s="52">
        <f>SUM(L15:L38)</f>
        <v>0</v>
      </c>
      <c r="M40" s="53">
        <f>SUM(M15:M38)</f>
        <v>0</v>
      </c>
      <c r="N40" s="53">
        <f t="shared" ref="N40:O40" si="16">SUM(N15:N38)</f>
        <v>0</v>
      </c>
      <c r="O40" s="54">
        <f t="shared" si="16"/>
        <v>0</v>
      </c>
      <c r="P40" s="52">
        <f>SUM(P15:P39)</f>
        <v>0</v>
      </c>
      <c r="Q40" s="130"/>
      <c r="R40" s="130"/>
      <c r="S40" s="53">
        <f t="shared" ref="S40:AJ40" si="17">SUM(S15:S38)</f>
        <v>0</v>
      </c>
      <c r="T40" s="53">
        <f t="shared" si="17"/>
        <v>0</v>
      </c>
      <c r="U40" s="53">
        <f t="shared" si="17"/>
        <v>0</v>
      </c>
      <c r="V40" s="54">
        <f t="shared" si="17"/>
        <v>0</v>
      </c>
      <c r="W40" s="52">
        <f>SUM(W15:W39)</f>
        <v>0</v>
      </c>
      <c r="X40" s="130"/>
      <c r="Y40" s="130"/>
      <c r="Z40" s="53">
        <f t="shared" si="17"/>
        <v>0</v>
      </c>
      <c r="AA40" s="53">
        <f t="shared" si="17"/>
        <v>0</v>
      </c>
      <c r="AB40" s="53">
        <f t="shared" si="17"/>
        <v>0</v>
      </c>
      <c r="AC40" s="54">
        <f t="shared" si="17"/>
        <v>0</v>
      </c>
      <c r="AD40" s="52">
        <f>SUM(AD15:AD39)</f>
        <v>0</v>
      </c>
      <c r="AE40" s="130"/>
      <c r="AF40" s="130"/>
      <c r="AG40" s="53">
        <f t="shared" si="17"/>
        <v>0</v>
      </c>
      <c r="AH40" s="53">
        <f t="shared" si="17"/>
        <v>0</v>
      </c>
      <c r="AI40" s="53">
        <f t="shared" si="17"/>
        <v>0</v>
      </c>
      <c r="AJ40" s="54">
        <f t="shared" si="17"/>
        <v>0</v>
      </c>
      <c r="AK40" s="52">
        <f>SUM(AK15:AK39)</f>
        <v>0</v>
      </c>
      <c r="AL40" s="130"/>
      <c r="AM40" s="130"/>
      <c r="AN40" s="53">
        <f t="shared" ref="AN40:AQ40" si="18">SUM(AN15:AN38)</f>
        <v>0</v>
      </c>
      <c r="AO40" s="53">
        <f t="shared" si="18"/>
        <v>0</v>
      </c>
      <c r="AP40" s="53">
        <f t="shared" si="18"/>
        <v>0</v>
      </c>
      <c r="AQ40" s="54">
        <f t="shared" si="18"/>
        <v>0</v>
      </c>
    </row>
    <row r="41" spans="1:43" ht="16.5">
      <c r="B41" s="55"/>
      <c r="D41" s="62" t="s">
        <v>52</v>
      </c>
      <c r="E41" s="63">
        <f>B50</f>
        <v>14018691.588785047</v>
      </c>
      <c r="F41" s="63"/>
      <c r="G41" s="63"/>
      <c r="AD41" s="65"/>
      <c r="AE41" s="65"/>
      <c r="AF41" s="65"/>
    </row>
    <row r="42" spans="1:43" ht="14.5" customHeight="1" thickBot="1">
      <c r="D42" s="61"/>
      <c r="E42" s="65"/>
      <c r="F42" s="65"/>
      <c r="G42" s="65"/>
      <c r="P42" s="56"/>
      <c r="Q42" s="56"/>
      <c r="R42" s="56"/>
      <c r="W42" s="56"/>
      <c r="X42" s="56"/>
      <c r="Y42" s="56"/>
      <c r="AD42" s="56"/>
      <c r="AE42" s="56"/>
      <c r="AF42" s="56"/>
      <c r="AK42" s="56"/>
      <c r="AL42" s="56"/>
      <c r="AM42" s="56"/>
    </row>
    <row r="43" spans="1:43" ht="29.5" thickBot="1">
      <c r="C43" s="56"/>
      <c r="D43" s="253" t="s">
        <v>152</v>
      </c>
      <c r="E43" s="82">
        <f>SUM(E15:E38)</f>
        <v>0</v>
      </c>
      <c r="F43" s="65"/>
      <c r="G43" s="65"/>
      <c r="I43" s="57"/>
      <c r="P43" s="56"/>
      <c r="Q43" s="56"/>
      <c r="R43" s="56"/>
      <c r="W43" s="56"/>
      <c r="X43" s="56"/>
      <c r="Y43" s="56"/>
      <c r="AD43" s="56"/>
      <c r="AE43" s="56"/>
      <c r="AF43" s="56"/>
      <c r="AK43" s="56"/>
      <c r="AL43" s="56"/>
      <c r="AM43" s="56"/>
    </row>
    <row r="44" spans="1:43">
      <c r="P44" s="56"/>
      <c r="Q44" s="56"/>
      <c r="R44" s="56"/>
      <c r="W44" s="56"/>
      <c r="X44" s="56"/>
      <c r="Y44" s="56"/>
      <c r="AD44" s="56"/>
      <c r="AE44" s="56"/>
      <c r="AF44" s="56"/>
      <c r="AK44" s="56"/>
      <c r="AL44" s="56"/>
      <c r="AM44" s="56"/>
    </row>
    <row r="45" spans="1:43">
      <c r="E45" s="56"/>
      <c r="F45" s="56"/>
      <c r="G45" s="56"/>
    </row>
    <row r="46" spans="1:43">
      <c r="E46" s="56"/>
      <c r="F46" s="56"/>
      <c r="G46" s="56"/>
    </row>
    <row r="47" spans="1:43" ht="15" thickBot="1">
      <c r="E47" s="56"/>
      <c r="F47" s="56"/>
      <c r="G47" s="56"/>
    </row>
    <row r="48" spans="1:43">
      <c r="B48" s="58" t="s">
        <v>48</v>
      </c>
    </row>
    <row r="49" spans="1:8">
      <c r="B49" s="59">
        <v>15000000</v>
      </c>
      <c r="C49" t="s">
        <v>49</v>
      </c>
    </row>
    <row r="50" spans="1:8">
      <c r="B50" s="144">
        <f>B49/1.07</f>
        <v>14018691.588785047</v>
      </c>
      <c r="C50" t="s">
        <v>65</v>
      </c>
    </row>
    <row r="51" spans="1:8">
      <c r="B51" s="59">
        <f>B49-B50</f>
        <v>981308.41121495329</v>
      </c>
      <c r="C51" t="s">
        <v>50</v>
      </c>
    </row>
    <row r="52" spans="1:8">
      <c r="B52" s="60">
        <f>SUM(B50:B51)</f>
        <v>15000000</v>
      </c>
      <c r="C52" t="s">
        <v>51</v>
      </c>
    </row>
    <row r="53" spans="1:8">
      <c r="B53" s="9"/>
    </row>
    <row r="54" spans="1:8" ht="15" thickBot="1">
      <c r="B54" s="10"/>
    </row>
    <row r="58" spans="1:8" ht="15" thickBot="1">
      <c r="A58" s="187" t="s">
        <v>153</v>
      </c>
    </row>
    <row r="59" spans="1:8" ht="15" thickBot="1">
      <c r="A59" s="190" t="s">
        <v>33</v>
      </c>
      <c r="B59" s="191" t="s">
        <v>154</v>
      </c>
      <c r="C59" s="214" t="s">
        <v>155</v>
      </c>
      <c r="D59" s="214"/>
      <c r="E59" s="214"/>
      <c r="F59" s="214"/>
      <c r="G59" s="214"/>
      <c r="H59" s="215"/>
    </row>
    <row r="60" spans="1:8">
      <c r="A60" s="192"/>
      <c r="B60" s="193"/>
      <c r="C60" s="216"/>
      <c r="D60" s="216"/>
      <c r="E60" s="216"/>
      <c r="F60" s="216"/>
      <c r="G60" s="216"/>
      <c r="H60" s="217"/>
    </row>
    <row r="61" spans="1:8">
      <c r="A61" s="194"/>
      <c r="B61" s="195"/>
      <c r="C61" s="212"/>
      <c r="D61" s="212"/>
      <c r="E61" s="212"/>
      <c r="F61" s="212"/>
      <c r="G61" s="212"/>
      <c r="H61" s="213"/>
    </row>
    <row r="62" spans="1:8">
      <c r="A62" s="194"/>
      <c r="B62" s="195"/>
      <c r="C62" s="212"/>
      <c r="D62" s="212"/>
      <c r="E62" s="212"/>
      <c r="F62" s="212"/>
      <c r="G62" s="212"/>
      <c r="H62" s="213"/>
    </row>
    <row r="63" spans="1:8">
      <c r="A63" s="194"/>
      <c r="B63" s="195"/>
      <c r="C63" s="212"/>
      <c r="D63" s="212"/>
      <c r="E63" s="212"/>
      <c r="F63" s="212"/>
      <c r="G63" s="212"/>
      <c r="H63" s="213"/>
    </row>
    <row r="64" spans="1:8">
      <c r="A64" s="194"/>
      <c r="B64" s="195"/>
      <c r="C64" s="212"/>
      <c r="D64" s="212"/>
      <c r="E64" s="212"/>
      <c r="F64" s="212"/>
      <c r="G64" s="212"/>
      <c r="H64" s="213"/>
    </row>
    <row r="65" spans="1:8">
      <c r="A65" s="194"/>
      <c r="B65" s="195"/>
      <c r="C65" s="212"/>
      <c r="D65" s="212"/>
      <c r="E65" s="212"/>
      <c r="F65" s="212"/>
      <c r="G65" s="212"/>
      <c r="H65" s="213"/>
    </row>
    <row r="66" spans="1:8">
      <c r="A66" s="194"/>
      <c r="B66" s="195"/>
      <c r="C66" s="212"/>
      <c r="D66" s="212"/>
      <c r="E66" s="212"/>
      <c r="F66" s="212"/>
      <c r="G66" s="212"/>
      <c r="H66" s="213"/>
    </row>
    <row r="67" spans="1:8">
      <c r="A67" s="194"/>
      <c r="B67" s="195"/>
      <c r="C67" s="212"/>
      <c r="D67" s="212"/>
      <c r="E67" s="212"/>
      <c r="F67" s="212"/>
      <c r="G67" s="212"/>
      <c r="H67" s="213"/>
    </row>
  </sheetData>
  <mergeCells count="39">
    <mergeCell ref="B8:J8"/>
    <mergeCell ref="A40:B40"/>
    <mergeCell ref="AD13:AD14"/>
    <mergeCell ref="AG13:AH13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C13:C14"/>
    <mergeCell ref="AN13:AO13"/>
    <mergeCell ref="AP13:AQ13"/>
    <mergeCell ref="P13:P14"/>
    <mergeCell ref="AI13:AJ13"/>
    <mergeCell ref="AK13:AK14"/>
    <mergeCell ref="D13:D14"/>
    <mergeCell ref="E13:E14"/>
    <mergeCell ref="H13:I13"/>
    <mergeCell ref="J13:K13"/>
    <mergeCell ref="L13:M13"/>
    <mergeCell ref="N13:O13"/>
    <mergeCell ref="Z13:AA13"/>
    <mergeCell ref="AB13:AC13"/>
    <mergeCell ref="S13:T13"/>
    <mergeCell ref="U13:V13"/>
    <mergeCell ref="W13:W14"/>
    <mergeCell ref="C64:H64"/>
    <mergeCell ref="C65:H65"/>
    <mergeCell ref="C66:H66"/>
    <mergeCell ref="C67:H67"/>
    <mergeCell ref="C59:H59"/>
    <mergeCell ref="C60:H60"/>
    <mergeCell ref="C61:H61"/>
    <mergeCell ref="C62:H62"/>
    <mergeCell ref="C63:H63"/>
  </mergeCells>
  <phoneticPr fontId="10" type="noConversion"/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AK36:AM36" xr:uid="{56FA0378-A4CE-419E-970E-6C5021533B8B}">
      <formula1>AK36&lt;=ROUND(SUM(AK12:AK35)*5%,2)</formula1>
    </dataValidation>
    <dataValidation type="custom" allowBlank="1" showInputMessage="1" showErrorMessage="1" error="Wartość ryczałtu nie może przekraczać 5% nakładów KPO netto w danym roku" sqref="P39:R39 W39:Y39 AD39:AF39 AK39:AM39" xr:uid="{FCCC6FE0-3CA2-4898-A2D6-15B82F1F9A2E}">
      <formula1>P39&lt;=ROUND(SUM(P15:P38)*5%,2)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4AE19-9597-4B91-92B6-2DFC52D9AFA2}">
  <dimension ref="A2:M42"/>
  <sheetViews>
    <sheetView workbookViewId="0">
      <selection activeCell="L47" sqref="L47"/>
    </sheetView>
  </sheetViews>
  <sheetFormatPr defaultRowHeight="14.5"/>
  <cols>
    <col min="2" max="2" width="17.81640625" customWidth="1"/>
    <col min="3" max="3" width="31.54296875" customWidth="1"/>
    <col min="4" max="5" width="16.54296875" customWidth="1"/>
    <col min="6" max="6" width="12.81640625" customWidth="1"/>
    <col min="7" max="7" width="13.81640625" customWidth="1"/>
    <col min="8" max="8" width="14.1796875" customWidth="1"/>
    <col min="9" max="9" width="12.81640625" customWidth="1"/>
    <col min="10" max="10" width="13.1796875" customWidth="1"/>
    <col min="11" max="11" width="14.453125" customWidth="1"/>
    <col min="12" max="12" width="15.1796875" customWidth="1"/>
    <col min="13" max="13" width="17.54296875" customWidth="1"/>
  </cols>
  <sheetData>
    <row r="2" spans="1:13" ht="20">
      <c r="A2" s="146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3" ht="20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3" ht="20">
      <c r="A4" s="147" t="s">
        <v>119</v>
      </c>
      <c r="B4" s="147"/>
      <c r="C4" s="147"/>
      <c r="D4" s="147"/>
      <c r="E4" s="147"/>
      <c r="F4" s="146"/>
      <c r="G4" s="146"/>
      <c r="H4" s="189" t="s">
        <v>151</v>
      </c>
      <c r="I4" s="146"/>
      <c r="J4" s="146"/>
      <c r="K4" s="146"/>
    </row>
    <row r="6" spans="1:13">
      <c r="A6" t="s">
        <v>120</v>
      </c>
    </row>
    <row r="7" spans="1:13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13" ht="52">
      <c r="A8" s="148" t="s">
        <v>121</v>
      </c>
      <c r="B8" s="149" t="s">
        <v>122</v>
      </c>
      <c r="C8" s="149" t="s">
        <v>123</v>
      </c>
      <c r="D8" s="149" t="s">
        <v>124</v>
      </c>
      <c r="E8" s="149" t="s">
        <v>125</v>
      </c>
      <c r="F8" s="149" t="s">
        <v>126</v>
      </c>
      <c r="G8" s="149" t="s">
        <v>127</v>
      </c>
      <c r="H8" s="149" t="s">
        <v>128</v>
      </c>
      <c r="I8" s="149" t="s">
        <v>129</v>
      </c>
      <c r="J8" s="149" t="s">
        <v>130</v>
      </c>
      <c r="K8" s="149" t="s">
        <v>131</v>
      </c>
      <c r="L8" s="149" t="s">
        <v>132</v>
      </c>
      <c r="M8" s="149" t="s">
        <v>133</v>
      </c>
    </row>
    <row r="9" spans="1:13">
      <c r="A9" s="150"/>
      <c r="B9" s="150" t="s">
        <v>134</v>
      </c>
      <c r="C9" s="150"/>
      <c r="D9" s="150"/>
      <c r="E9" s="150"/>
      <c r="F9" s="151"/>
      <c r="G9" s="151"/>
      <c r="H9" s="151"/>
      <c r="I9" s="152">
        <v>0</v>
      </c>
      <c r="J9" s="152">
        <v>0</v>
      </c>
      <c r="K9" s="152">
        <v>0</v>
      </c>
      <c r="L9" s="152">
        <v>0</v>
      </c>
      <c r="M9" s="152">
        <v>0</v>
      </c>
    </row>
    <row r="10" spans="1:13">
      <c r="A10" s="150"/>
      <c r="B10" s="150" t="s">
        <v>134</v>
      </c>
      <c r="C10" s="150"/>
      <c r="D10" s="150"/>
      <c r="E10" s="150"/>
      <c r="F10" s="151"/>
      <c r="G10" s="151"/>
      <c r="H10" s="151"/>
      <c r="I10" s="152">
        <v>0</v>
      </c>
      <c r="J10" s="152">
        <v>0</v>
      </c>
      <c r="K10" s="152">
        <v>0</v>
      </c>
      <c r="L10" s="152">
        <v>0</v>
      </c>
      <c r="M10" s="152">
        <v>0</v>
      </c>
    </row>
    <row r="11" spans="1:13">
      <c r="A11" s="150"/>
      <c r="B11" s="150" t="s">
        <v>134</v>
      </c>
      <c r="C11" s="150"/>
      <c r="D11" s="150"/>
      <c r="E11" s="150"/>
      <c r="F11" s="151"/>
      <c r="G11" s="151"/>
      <c r="H11" s="151"/>
      <c r="I11" s="152">
        <v>0</v>
      </c>
      <c r="J11" s="152">
        <v>0</v>
      </c>
      <c r="K11" s="152">
        <v>0</v>
      </c>
      <c r="L11" s="152">
        <v>0</v>
      </c>
      <c r="M11" s="152">
        <v>0</v>
      </c>
    </row>
    <row r="12" spans="1:13">
      <c r="A12" s="150"/>
      <c r="B12" s="150" t="s">
        <v>134</v>
      </c>
      <c r="C12" s="150"/>
      <c r="D12" s="150"/>
      <c r="E12" s="150"/>
      <c r="F12" s="151"/>
      <c r="G12" s="151"/>
      <c r="H12" s="151"/>
      <c r="I12" s="152">
        <v>0</v>
      </c>
      <c r="J12" s="152">
        <v>0</v>
      </c>
      <c r="K12" s="152">
        <v>0</v>
      </c>
      <c r="L12" s="152">
        <v>0</v>
      </c>
      <c r="M12" s="152">
        <v>0</v>
      </c>
    </row>
    <row r="13" spans="1:13">
      <c r="A13" s="2"/>
      <c r="B13" s="150" t="s">
        <v>134</v>
      </c>
      <c r="C13" s="2"/>
      <c r="D13" s="2"/>
      <c r="E13" s="2"/>
      <c r="F13" s="2"/>
      <c r="G13" s="2"/>
      <c r="H13" s="2"/>
      <c r="I13" s="152">
        <v>0</v>
      </c>
      <c r="J13" s="152">
        <v>0</v>
      </c>
      <c r="K13" s="152">
        <v>0</v>
      </c>
      <c r="L13" s="152">
        <v>0</v>
      </c>
      <c r="M13" s="152">
        <v>0</v>
      </c>
    </row>
    <row r="14" spans="1:13">
      <c r="A14" s="2"/>
      <c r="B14" s="150" t="s">
        <v>134</v>
      </c>
      <c r="C14" s="2"/>
      <c r="D14" s="2"/>
      <c r="E14" s="2"/>
      <c r="F14" s="2"/>
      <c r="G14" s="2"/>
      <c r="H14" s="2"/>
      <c r="I14" s="152">
        <v>0</v>
      </c>
      <c r="J14" s="152">
        <v>0</v>
      </c>
      <c r="K14" s="152">
        <v>0</v>
      </c>
      <c r="L14" s="152">
        <v>0</v>
      </c>
      <c r="M14" s="152">
        <v>0</v>
      </c>
    </row>
    <row r="15" spans="1:13">
      <c r="A15" s="2"/>
      <c r="B15" s="150" t="s">
        <v>134</v>
      </c>
      <c r="C15" s="2"/>
      <c r="D15" s="2"/>
      <c r="E15" s="2"/>
      <c r="F15" s="2"/>
      <c r="G15" s="2"/>
      <c r="H15" s="2"/>
      <c r="I15" s="152">
        <v>0</v>
      </c>
      <c r="J15" s="152">
        <v>0</v>
      </c>
      <c r="K15" s="152">
        <v>0</v>
      </c>
      <c r="L15" s="152">
        <v>0</v>
      </c>
      <c r="M15" s="152">
        <v>0</v>
      </c>
    </row>
    <row r="16" spans="1:13">
      <c r="A16" s="2"/>
      <c r="B16" s="150" t="s">
        <v>134</v>
      </c>
      <c r="C16" s="2"/>
      <c r="D16" s="2"/>
      <c r="E16" s="2"/>
      <c r="F16" s="2"/>
      <c r="G16" s="2"/>
      <c r="H16" s="2"/>
      <c r="I16" s="152">
        <v>0</v>
      </c>
      <c r="J16" s="152">
        <v>0</v>
      </c>
      <c r="K16" s="152">
        <v>0</v>
      </c>
      <c r="L16" s="152">
        <v>0</v>
      </c>
      <c r="M16" s="152">
        <v>0</v>
      </c>
    </row>
    <row r="17" spans="1:13">
      <c r="A17" s="2"/>
      <c r="B17" s="150" t="s">
        <v>134</v>
      </c>
      <c r="C17" s="2"/>
      <c r="D17" s="2"/>
      <c r="E17" s="2"/>
      <c r="F17" s="2"/>
      <c r="G17" s="2"/>
      <c r="H17" s="2"/>
      <c r="I17" s="152">
        <v>0</v>
      </c>
      <c r="J17" s="152">
        <v>0</v>
      </c>
      <c r="K17" s="152">
        <v>0</v>
      </c>
      <c r="L17" s="152">
        <v>0</v>
      </c>
      <c r="M17" s="152">
        <v>0</v>
      </c>
    </row>
    <row r="18" spans="1:13">
      <c r="A18" s="2"/>
      <c r="B18" s="150" t="s">
        <v>134</v>
      </c>
      <c r="C18" s="2"/>
      <c r="D18" s="2"/>
      <c r="E18" s="2"/>
      <c r="F18" s="2"/>
      <c r="G18" s="2"/>
      <c r="H18" s="2"/>
      <c r="I18" s="152">
        <v>0</v>
      </c>
      <c r="J18" s="152">
        <v>0</v>
      </c>
      <c r="K18" s="152">
        <v>0</v>
      </c>
      <c r="L18" s="152">
        <v>0</v>
      </c>
      <c r="M18" s="152">
        <v>0</v>
      </c>
    </row>
    <row r="19" spans="1:13">
      <c r="A19" s="153"/>
      <c r="B19" s="153"/>
      <c r="C19" s="153"/>
      <c r="D19" s="153"/>
      <c r="E19" s="153"/>
      <c r="F19" s="153"/>
      <c r="G19" s="153"/>
      <c r="H19" s="153"/>
      <c r="I19" s="154"/>
      <c r="J19" s="154">
        <f>SUM(J9:J18)</f>
        <v>0</v>
      </c>
      <c r="K19" s="154">
        <f>SUM(K9:K18)</f>
        <v>0</v>
      </c>
      <c r="L19" s="154">
        <f>SUM(L9:L18)</f>
        <v>0</v>
      </c>
      <c r="M19" s="154">
        <f>SUM(M9:M18)</f>
        <v>0</v>
      </c>
    </row>
    <row r="20" spans="1:13">
      <c r="A20" s="2"/>
      <c r="B20" s="150" t="s">
        <v>135</v>
      </c>
      <c r="C20" s="2"/>
      <c r="D20" s="2"/>
      <c r="E20" s="2"/>
      <c r="F20" s="2"/>
      <c r="G20" s="2"/>
      <c r="H20" s="2"/>
      <c r="I20" s="152">
        <v>0</v>
      </c>
      <c r="J20" s="152">
        <v>0</v>
      </c>
      <c r="K20" s="152">
        <v>0</v>
      </c>
      <c r="L20" s="152">
        <v>0</v>
      </c>
      <c r="M20" s="152">
        <v>0</v>
      </c>
    </row>
    <row r="21" spans="1:13">
      <c r="A21" s="2"/>
      <c r="B21" s="150" t="s">
        <v>135</v>
      </c>
      <c r="C21" s="2"/>
      <c r="D21" s="2"/>
      <c r="E21" s="2"/>
      <c r="F21" s="2"/>
      <c r="G21" s="2"/>
      <c r="H21" s="2"/>
      <c r="I21" s="152">
        <v>0</v>
      </c>
      <c r="J21" s="152">
        <v>0</v>
      </c>
      <c r="K21" s="152">
        <v>0</v>
      </c>
      <c r="L21" s="152">
        <v>0</v>
      </c>
      <c r="M21" s="152">
        <v>0</v>
      </c>
    </row>
    <row r="22" spans="1:13">
      <c r="A22" s="2"/>
      <c r="B22" s="150" t="s">
        <v>135</v>
      </c>
      <c r="C22" s="2"/>
      <c r="D22" s="2"/>
      <c r="E22" s="2"/>
      <c r="F22" s="2"/>
      <c r="G22" s="2"/>
      <c r="H22" s="2"/>
      <c r="I22" s="152">
        <v>0</v>
      </c>
      <c r="J22" s="152">
        <v>0</v>
      </c>
      <c r="K22" s="152">
        <v>0</v>
      </c>
      <c r="L22" s="152">
        <v>0</v>
      </c>
      <c r="M22" s="152">
        <v>0</v>
      </c>
    </row>
    <row r="23" spans="1:13">
      <c r="A23" s="2"/>
      <c r="B23" s="150" t="s">
        <v>135</v>
      </c>
      <c r="C23" s="2"/>
      <c r="D23" s="2"/>
      <c r="E23" s="2"/>
      <c r="F23" s="2"/>
      <c r="G23" s="2"/>
      <c r="H23" s="2"/>
      <c r="I23" s="152">
        <v>0</v>
      </c>
      <c r="J23" s="152">
        <v>0</v>
      </c>
      <c r="K23" s="152">
        <v>0</v>
      </c>
      <c r="L23" s="152">
        <v>0</v>
      </c>
      <c r="M23" s="152">
        <v>0</v>
      </c>
    </row>
    <row r="24" spans="1:13">
      <c r="A24" s="2"/>
      <c r="B24" s="150" t="s">
        <v>135</v>
      </c>
      <c r="C24" s="2"/>
      <c r="D24" s="2"/>
      <c r="E24" s="2"/>
      <c r="F24" s="2"/>
      <c r="G24" s="2"/>
      <c r="H24" s="2"/>
      <c r="I24" s="152">
        <v>0</v>
      </c>
      <c r="J24" s="152">
        <v>0</v>
      </c>
      <c r="K24" s="152">
        <v>0</v>
      </c>
      <c r="L24" s="152">
        <v>0</v>
      </c>
      <c r="M24" s="152">
        <v>0</v>
      </c>
    </row>
    <row r="25" spans="1:13">
      <c r="A25" s="2"/>
      <c r="B25" s="150" t="s">
        <v>135</v>
      </c>
      <c r="C25" s="2"/>
      <c r="D25" s="2"/>
      <c r="E25" s="2"/>
      <c r="F25" s="2"/>
      <c r="G25" s="2"/>
      <c r="H25" s="2"/>
      <c r="I25" s="152">
        <v>0</v>
      </c>
      <c r="J25" s="152">
        <v>0</v>
      </c>
      <c r="K25" s="152">
        <v>0</v>
      </c>
      <c r="L25" s="152">
        <v>0</v>
      </c>
      <c r="M25" s="152">
        <v>0</v>
      </c>
    </row>
    <row r="26" spans="1:13">
      <c r="A26" s="2"/>
      <c r="B26" s="150" t="s">
        <v>135</v>
      </c>
      <c r="C26" s="2"/>
      <c r="D26" s="2"/>
      <c r="E26" s="2"/>
      <c r="F26" s="2"/>
      <c r="G26" s="2"/>
      <c r="H26" s="2"/>
      <c r="I26" s="152">
        <v>0</v>
      </c>
      <c r="J26" s="152">
        <v>0</v>
      </c>
      <c r="K26" s="152">
        <v>0</v>
      </c>
      <c r="L26" s="152">
        <v>0</v>
      </c>
      <c r="M26" s="152">
        <v>0</v>
      </c>
    </row>
    <row r="27" spans="1:13">
      <c r="A27" s="2"/>
      <c r="B27" s="150" t="s">
        <v>135</v>
      </c>
      <c r="C27" s="2"/>
      <c r="D27" s="2"/>
      <c r="E27" s="2"/>
      <c r="F27" s="2"/>
      <c r="G27" s="2"/>
      <c r="H27" s="2"/>
      <c r="I27" s="152">
        <v>0</v>
      </c>
      <c r="J27" s="152">
        <v>0</v>
      </c>
      <c r="K27" s="152">
        <v>0</v>
      </c>
      <c r="L27" s="152">
        <v>0</v>
      </c>
      <c r="M27" s="152">
        <v>0</v>
      </c>
    </row>
    <row r="28" spans="1:13">
      <c r="A28" s="2"/>
      <c r="B28" s="150" t="s">
        <v>135</v>
      </c>
      <c r="C28" s="2"/>
      <c r="D28" s="2"/>
      <c r="E28" s="2"/>
      <c r="F28" s="2"/>
      <c r="G28" s="2"/>
      <c r="H28" s="2"/>
      <c r="I28" s="152">
        <v>0</v>
      </c>
      <c r="J28" s="152">
        <v>0</v>
      </c>
      <c r="K28" s="152">
        <v>0</v>
      </c>
      <c r="L28" s="152">
        <v>0</v>
      </c>
      <c r="M28" s="152">
        <v>0</v>
      </c>
    </row>
    <row r="29" spans="1:13">
      <c r="A29" s="153"/>
      <c r="B29" s="153"/>
      <c r="C29" s="153"/>
      <c r="D29" s="153"/>
      <c r="E29" s="153"/>
      <c r="F29" s="153"/>
      <c r="G29" s="153"/>
      <c r="H29" s="153"/>
      <c r="I29" s="153"/>
      <c r="J29" s="154">
        <f>SUM(J20:J28)</f>
        <v>0</v>
      </c>
      <c r="K29" s="154">
        <f t="shared" ref="K29:M29" si="0">SUM(K20:K28)</f>
        <v>0</v>
      </c>
      <c r="L29" s="154">
        <f t="shared" si="0"/>
        <v>0</v>
      </c>
      <c r="M29" s="154">
        <f t="shared" si="0"/>
        <v>0</v>
      </c>
    </row>
    <row r="30" spans="1:13">
      <c r="A30" s="2"/>
      <c r="B30" s="150" t="s">
        <v>136</v>
      </c>
      <c r="C30" s="2"/>
      <c r="D30" s="2"/>
      <c r="E30" s="2"/>
      <c r="F30" s="2"/>
      <c r="G30" s="2"/>
      <c r="H30" s="2"/>
      <c r="I30" s="152">
        <v>0</v>
      </c>
      <c r="J30" s="152">
        <v>0</v>
      </c>
      <c r="K30" s="152">
        <v>0</v>
      </c>
      <c r="L30" s="152">
        <v>0</v>
      </c>
      <c r="M30" s="152">
        <v>0</v>
      </c>
    </row>
    <row r="31" spans="1:13">
      <c r="A31" s="2"/>
      <c r="B31" s="150" t="s">
        <v>136</v>
      </c>
      <c r="C31" s="2"/>
      <c r="D31" s="2"/>
      <c r="E31" s="2"/>
      <c r="F31" s="2"/>
      <c r="G31" s="2"/>
      <c r="H31" s="2"/>
      <c r="I31" s="152">
        <v>0</v>
      </c>
      <c r="J31" s="152">
        <v>0</v>
      </c>
      <c r="K31" s="152">
        <v>0</v>
      </c>
      <c r="L31" s="152">
        <v>0</v>
      </c>
      <c r="M31" s="152">
        <v>0</v>
      </c>
    </row>
    <row r="32" spans="1:13">
      <c r="A32" s="2"/>
      <c r="B32" s="150" t="s">
        <v>136</v>
      </c>
      <c r="C32" s="2"/>
      <c r="D32" s="2"/>
      <c r="E32" s="2"/>
      <c r="F32" s="2"/>
      <c r="G32" s="2"/>
      <c r="H32" s="2"/>
      <c r="I32" s="152">
        <v>0</v>
      </c>
      <c r="J32" s="152">
        <v>0</v>
      </c>
      <c r="K32" s="152">
        <v>0</v>
      </c>
      <c r="L32" s="152">
        <v>0</v>
      </c>
      <c r="M32" s="152">
        <v>0</v>
      </c>
    </row>
    <row r="33" spans="1:13">
      <c r="A33" s="2"/>
      <c r="B33" s="150" t="s">
        <v>136</v>
      </c>
      <c r="C33" s="2"/>
      <c r="D33" s="2"/>
      <c r="E33" s="2"/>
      <c r="F33" s="2"/>
      <c r="G33" s="2"/>
      <c r="H33" s="2"/>
      <c r="I33" s="152">
        <v>0</v>
      </c>
      <c r="J33" s="152">
        <v>0</v>
      </c>
      <c r="K33" s="152">
        <v>0</v>
      </c>
      <c r="L33" s="152">
        <v>0</v>
      </c>
      <c r="M33" s="152">
        <v>0</v>
      </c>
    </row>
    <row r="34" spans="1:13">
      <c r="A34" s="2"/>
      <c r="B34" s="150" t="s">
        <v>136</v>
      </c>
      <c r="C34" s="2"/>
      <c r="D34" s="2"/>
      <c r="E34" s="2"/>
      <c r="F34" s="2"/>
      <c r="G34" s="2"/>
      <c r="H34" s="2"/>
      <c r="I34" s="152">
        <v>0</v>
      </c>
      <c r="J34" s="152">
        <v>0</v>
      </c>
      <c r="K34" s="152">
        <v>0</v>
      </c>
      <c r="L34" s="152">
        <v>0</v>
      </c>
      <c r="M34" s="152">
        <v>0</v>
      </c>
    </row>
    <row r="35" spans="1:13">
      <c r="A35" s="2"/>
      <c r="B35" s="150" t="s">
        <v>136</v>
      </c>
      <c r="C35" s="2"/>
      <c r="D35" s="2"/>
      <c r="E35" s="2"/>
      <c r="F35" s="2"/>
      <c r="G35" s="2"/>
      <c r="H35" s="2"/>
      <c r="I35" s="152">
        <v>0</v>
      </c>
      <c r="J35" s="152">
        <v>0</v>
      </c>
      <c r="K35" s="152">
        <v>0</v>
      </c>
      <c r="L35" s="152">
        <v>0</v>
      </c>
      <c r="M35" s="152">
        <v>0</v>
      </c>
    </row>
    <row r="36" spans="1:13">
      <c r="A36" s="2"/>
      <c r="B36" s="150" t="s">
        <v>136</v>
      </c>
      <c r="C36" s="2"/>
      <c r="D36" s="2"/>
      <c r="E36" s="2"/>
      <c r="F36" s="2"/>
      <c r="G36" s="2"/>
      <c r="H36" s="2"/>
      <c r="I36" s="152">
        <v>0</v>
      </c>
      <c r="J36" s="152">
        <v>0</v>
      </c>
      <c r="K36" s="152">
        <v>0</v>
      </c>
      <c r="L36" s="152">
        <v>0</v>
      </c>
      <c r="M36" s="152">
        <v>0</v>
      </c>
    </row>
    <row r="37" spans="1:13">
      <c r="A37" s="2"/>
      <c r="B37" s="150" t="s">
        <v>136</v>
      </c>
      <c r="C37" s="2"/>
      <c r="D37" s="2"/>
      <c r="E37" s="2"/>
      <c r="F37" s="2"/>
      <c r="G37" s="2"/>
      <c r="H37" s="2"/>
      <c r="I37" s="152">
        <v>0</v>
      </c>
      <c r="J37" s="152">
        <v>0</v>
      </c>
      <c r="K37" s="152">
        <v>0</v>
      </c>
      <c r="L37" s="152">
        <v>0</v>
      </c>
      <c r="M37" s="152">
        <v>0</v>
      </c>
    </row>
    <row r="38" spans="1:13">
      <c r="A38" s="2"/>
      <c r="B38" s="150" t="s">
        <v>136</v>
      </c>
      <c r="C38" s="2"/>
      <c r="D38" s="2"/>
      <c r="E38" s="2"/>
      <c r="F38" s="2"/>
      <c r="G38" s="2"/>
      <c r="H38" s="2"/>
      <c r="I38" s="152">
        <v>0</v>
      </c>
      <c r="J38" s="152">
        <v>0</v>
      </c>
      <c r="K38" s="152">
        <v>0</v>
      </c>
      <c r="L38" s="152">
        <v>0</v>
      </c>
      <c r="M38" s="152">
        <v>0</v>
      </c>
    </row>
    <row r="39" spans="1:13">
      <c r="A39" s="2"/>
      <c r="B39" s="150" t="s">
        <v>136</v>
      </c>
      <c r="C39" s="2"/>
      <c r="D39" s="2"/>
      <c r="E39" s="2"/>
      <c r="F39" s="2"/>
      <c r="G39" s="2"/>
      <c r="H39" s="2"/>
      <c r="I39" s="152">
        <v>0</v>
      </c>
      <c r="J39" s="152">
        <v>0</v>
      </c>
      <c r="K39" s="152">
        <v>0</v>
      </c>
      <c r="L39" s="152">
        <v>0</v>
      </c>
      <c r="M39" s="152">
        <v>0</v>
      </c>
    </row>
    <row r="40" spans="1:13">
      <c r="A40" s="2"/>
      <c r="B40" s="150" t="s">
        <v>136</v>
      </c>
      <c r="C40" s="2"/>
      <c r="D40" s="2"/>
      <c r="E40" s="2"/>
      <c r="F40" s="2"/>
      <c r="G40" s="2"/>
      <c r="H40" s="2"/>
      <c r="I40" s="152">
        <v>0</v>
      </c>
      <c r="J40" s="152">
        <v>0</v>
      </c>
      <c r="K40" s="152">
        <v>0</v>
      </c>
      <c r="L40" s="152">
        <v>0</v>
      </c>
      <c r="M40" s="152">
        <v>0</v>
      </c>
    </row>
    <row r="41" spans="1:13">
      <c r="A41" s="153"/>
      <c r="B41" s="153"/>
      <c r="C41" s="153"/>
      <c r="D41" s="153"/>
      <c r="E41" s="153"/>
      <c r="F41" s="153"/>
      <c r="G41" s="153"/>
      <c r="H41" s="153"/>
      <c r="I41" s="153"/>
      <c r="J41" s="154">
        <f>SUM(J30:J40)</f>
        <v>0</v>
      </c>
      <c r="K41" s="154">
        <f t="shared" ref="K41:M41" si="1">SUM(K30:K40)</f>
        <v>0</v>
      </c>
      <c r="L41" s="154">
        <f t="shared" si="1"/>
        <v>0</v>
      </c>
      <c r="M41" s="154">
        <f t="shared" si="1"/>
        <v>0</v>
      </c>
    </row>
    <row r="42" spans="1:13" s="158" customFormat="1">
      <c r="A42" s="155"/>
      <c r="B42" s="156"/>
      <c r="C42" s="156"/>
      <c r="D42" s="156"/>
      <c r="E42" s="156"/>
      <c r="F42" s="156"/>
      <c r="G42" s="156"/>
      <c r="H42" s="156"/>
      <c r="I42" s="156"/>
      <c r="J42" s="157">
        <f t="shared" ref="J42:L42" si="2">SUM(J19,J29,J41)</f>
        <v>0</v>
      </c>
      <c r="K42" s="157">
        <f t="shared" si="2"/>
        <v>0</v>
      </c>
      <c r="L42" s="157">
        <f t="shared" si="2"/>
        <v>0</v>
      </c>
      <c r="M42" s="157">
        <f>SUM(M19,M29,M41)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7C83B-0298-4F4B-B1C4-5F2348FCF24A}">
  <dimension ref="A1:XEX43"/>
  <sheetViews>
    <sheetView workbookViewId="0">
      <selection activeCell="F4" sqref="F4"/>
    </sheetView>
  </sheetViews>
  <sheetFormatPr defaultColWidth="9.1796875" defaultRowHeight="14.5"/>
  <cols>
    <col min="1" max="1" width="4.453125" style="158" customWidth="1"/>
    <col min="2" max="3" width="21.81640625" style="158" customWidth="1"/>
    <col min="4" max="4" width="21.453125" style="158" customWidth="1"/>
    <col min="5" max="5" width="23.81640625" style="158" customWidth="1"/>
    <col min="6" max="6" width="33.81640625" style="158" customWidth="1"/>
    <col min="7" max="7" width="9.453125" style="158" customWidth="1"/>
    <col min="8" max="8" width="12.1796875" style="158" customWidth="1"/>
    <col min="9" max="9" width="15.81640625" style="158" customWidth="1"/>
    <col min="10" max="10" width="16.81640625" style="158" customWidth="1"/>
    <col min="11" max="12" width="20" style="158" customWidth="1"/>
    <col min="13" max="13" width="14.81640625" style="158" customWidth="1"/>
    <col min="14" max="14" width="17.54296875" style="158" customWidth="1"/>
    <col min="15" max="16384" width="9.1796875" style="158"/>
  </cols>
  <sheetData>
    <row r="1" spans="1:14 16378:16378" ht="16" customHeight="1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60"/>
    </row>
    <row r="2" spans="1:14 16378:16378" customFormat="1" ht="20">
      <c r="A2" s="146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1:14 16378:16378" customFormat="1" ht="20">
      <c r="A3" s="146"/>
      <c r="B3" s="146"/>
      <c r="C3" s="146"/>
      <c r="D3" s="146"/>
      <c r="E3" s="146"/>
      <c r="F3" s="146"/>
    </row>
    <row r="4" spans="1:14 16378:16378" customFormat="1" ht="15.5">
      <c r="A4" s="147" t="s">
        <v>119</v>
      </c>
      <c r="B4" s="147"/>
      <c r="C4" s="147"/>
      <c r="D4" s="147"/>
      <c r="E4" s="147"/>
      <c r="F4" s="147"/>
      <c r="G4" s="189" t="s">
        <v>156</v>
      </c>
    </row>
    <row r="5" spans="1:14 16378:16378" customFormat="1"/>
    <row r="6" spans="1:14 16378:16378" customFormat="1">
      <c r="A6" s="187" t="s">
        <v>137</v>
      </c>
    </row>
    <row r="7" spans="1:14 16378:16378" ht="17.149999999999999" customHeight="1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60"/>
    </row>
    <row r="8" spans="1:14 16378:16378" ht="31" customHeight="1">
      <c r="A8" s="248" t="s">
        <v>138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</row>
    <row r="9" spans="1:14 16378:16378" s="163" customFormat="1" ht="130">
      <c r="A9" s="161" t="s">
        <v>121</v>
      </c>
      <c r="B9" s="149" t="s">
        <v>122</v>
      </c>
      <c r="C9" s="149" t="s">
        <v>123</v>
      </c>
      <c r="D9" s="149" t="s">
        <v>139</v>
      </c>
      <c r="E9" s="149" t="s">
        <v>125</v>
      </c>
      <c r="F9" s="149" t="s">
        <v>140</v>
      </c>
      <c r="G9" s="161" t="s">
        <v>141</v>
      </c>
      <c r="H9" s="161" t="s">
        <v>142</v>
      </c>
      <c r="I9" s="161" t="s">
        <v>143</v>
      </c>
      <c r="J9" s="161" t="s">
        <v>144</v>
      </c>
      <c r="K9" s="161" t="s">
        <v>145</v>
      </c>
      <c r="L9" s="161" t="s">
        <v>146</v>
      </c>
      <c r="M9" s="161" t="s">
        <v>133</v>
      </c>
      <c r="N9" s="162" t="s">
        <v>147</v>
      </c>
    </row>
    <row r="10" spans="1:14 16378:16378" ht="17.5" customHeight="1">
      <c r="A10" s="164"/>
      <c r="B10" s="150" t="s">
        <v>134</v>
      </c>
      <c r="D10" s="165"/>
      <c r="E10" s="165"/>
      <c r="F10" s="165"/>
      <c r="G10" s="166"/>
      <c r="H10" s="167"/>
      <c r="I10" s="166"/>
      <c r="J10" s="168">
        <v>0</v>
      </c>
      <c r="K10" s="168">
        <v>0</v>
      </c>
      <c r="L10" s="168">
        <v>0</v>
      </c>
      <c r="M10" s="168">
        <v>0</v>
      </c>
      <c r="N10" s="169"/>
      <c r="XEX10" s="170"/>
    </row>
    <row r="11" spans="1:14 16378:16378">
      <c r="A11" s="164"/>
      <c r="B11" s="150" t="s">
        <v>134</v>
      </c>
      <c r="C11" s="164"/>
      <c r="D11" s="165"/>
      <c r="E11" s="165"/>
      <c r="F11" s="165"/>
      <c r="G11" s="166"/>
      <c r="H11" s="167"/>
      <c r="I11" s="166"/>
      <c r="J11" s="168">
        <v>0</v>
      </c>
      <c r="K11" s="168">
        <v>0</v>
      </c>
      <c r="L11" s="168">
        <v>0</v>
      </c>
      <c r="M11" s="168">
        <v>0</v>
      </c>
      <c r="N11" s="169"/>
      <c r="XEX11" s="170">
        <f t="shared" ref="XEX11:XEX39" si="0">SUM(J11:XEW11)</f>
        <v>0</v>
      </c>
    </row>
    <row r="12" spans="1:14 16378:16378">
      <c r="A12" s="164"/>
      <c r="B12" s="150" t="s">
        <v>134</v>
      </c>
      <c r="C12" s="164"/>
      <c r="D12" s="165"/>
      <c r="E12" s="165"/>
      <c r="F12" s="165"/>
      <c r="G12" s="166"/>
      <c r="H12" s="167"/>
      <c r="I12" s="166"/>
      <c r="J12" s="168">
        <v>0</v>
      </c>
      <c r="K12" s="168">
        <v>0</v>
      </c>
      <c r="L12" s="168">
        <v>0</v>
      </c>
      <c r="M12" s="168">
        <v>0</v>
      </c>
      <c r="N12" s="169"/>
      <c r="XEX12" s="170">
        <f t="shared" si="0"/>
        <v>0</v>
      </c>
    </row>
    <row r="13" spans="1:14 16378:16378">
      <c r="A13" s="164"/>
      <c r="B13" s="150" t="s">
        <v>134</v>
      </c>
      <c r="C13" s="164"/>
      <c r="D13" s="165"/>
      <c r="E13" s="165"/>
      <c r="F13" s="165"/>
      <c r="G13" s="166"/>
      <c r="H13" s="167"/>
      <c r="I13" s="166"/>
      <c r="J13" s="168">
        <v>0</v>
      </c>
      <c r="K13" s="168">
        <v>0</v>
      </c>
      <c r="L13" s="168">
        <v>0</v>
      </c>
      <c r="M13" s="168">
        <v>0</v>
      </c>
      <c r="N13" s="169"/>
      <c r="XEX13" s="170">
        <f t="shared" si="0"/>
        <v>0</v>
      </c>
    </row>
    <row r="14" spans="1:14 16378:16378">
      <c r="A14" s="164"/>
      <c r="B14" s="150" t="s">
        <v>134</v>
      </c>
      <c r="C14" s="164"/>
      <c r="D14" s="171"/>
      <c r="E14" s="171"/>
      <c r="F14" s="171"/>
      <c r="G14" s="166"/>
      <c r="H14" s="167"/>
      <c r="I14" s="166"/>
      <c r="J14" s="168">
        <v>0</v>
      </c>
      <c r="K14" s="168">
        <v>0</v>
      </c>
      <c r="L14" s="168">
        <v>0</v>
      </c>
      <c r="M14" s="168">
        <v>0</v>
      </c>
      <c r="N14" s="169"/>
      <c r="XEX14" s="170">
        <f t="shared" si="0"/>
        <v>0</v>
      </c>
    </row>
    <row r="15" spans="1:14 16378:16378">
      <c r="A15" s="172"/>
      <c r="B15" s="172"/>
      <c r="C15" s="172"/>
      <c r="D15" s="173"/>
      <c r="E15" s="173"/>
      <c r="F15" s="173"/>
      <c r="G15" s="174"/>
      <c r="H15" s="175"/>
      <c r="I15" s="174"/>
      <c r="J15" s="176">
        <f>SUM(J10:J14)</f>
        <v>0</v>
      </c>
      <c r="K15" s="176">
        <f t="shared" ref="K15:M15" si="1">SUM(K10:K14)</f>
        <v>0</v>
      </c>
      <c r="L15" s="176">
        <f t="shared" si="1"/>
        <v>0</v>
      </c>
      <c r="M15" s="176">
        <f t="shared" si="1"/>
        <v>0</v>
      </c>
      <c r="N15" s="177"/>
      <c r="XEX15" s="170">
        <f t="shared" si="0"/>
        <v>0</v>
      </c>
    </row>
    <row r="16" spans="1:14 16378:16378">
      <c r="A16" s="164"/>
      <c r="B16" s="150" t="s">
        <v>135</v>
      </c>
      <c r="C16" s="164"/>
      <c r="D16" s="171"/>
      <c r="E16" s="171"/>
      <c r="F16" s="171"/>
      <c r="G16" s="166"/>
      <c r="H16" s="167"/>
      <c r="I16" s="166"/>
      <c r="J16" s="168">
        <v>0</v>
      </c>
      <c r="K16" s="168">
        <v>0</v>
      </c>
      <c r="L16" s="168">
        <v>0</v>
      </c>
      <c r="M16" s="168">
        <v>0</v>
      </c>
      <c r="N16" s="169"/>
      <c r="XEX16" s="170">
        <f t="shared" si="0"/>
        <v>0</v>
      </c>
    </row>
    <row r="17" spans="1:14 16378:16378">
      <c r="A17" s="164"/>
      <c r="B17" s="150" t="s">
        <v>135</v>
      </c>
      <c r="C17" s="164"/>
      <c r="D17" s="171"/>
      <c r="E17" s="171"/>
      <c r="F17" s="171"/>
      <c r="G17" s="166"/>
      <c r="H17" s="167"/>
      <c r="I17" s="166"/>
      <c r="J17" s="168">
        <v>0</v>
      </c>
      <c r="K17" s="168">
        <v>0</v>
      </c>
      <c r="L17" s="168">
        <v>0</v>
      </c>
      <c r="M17" s="168">
        <v>0</v>
      </c>
      <c r="N17" s="169"/>
      <c r="XEX17" s="170">
        <f t="shared" si="0"/>
        <v>0</v>
      </c>
    </row>
    <row r="18" spans="1:14 16378:16378">
      <c r="A18" s="164"/>
      <c r="B18" s="150" t="s">
        <v>135</v>
      </c>
      <c r="C18" s="164"/>
      <c r="D18" s="171"/>
      <c r="E18" s="171"/>
      <c r="F18" s="171"/>
      <c r="G18" s="166"/>
      <c r="H18" s="167"/>
      <c r="I18" s="166"/>
      <c r="J18" s="168">
        <v>0</v>
      </c>
      <c r="K18" s="168">
        <v>0</v>
      </c>
      <c r="L18" s="168">
        <v>0</v>
      </c>
      <c r="M18" s="168">
        <v>0</v>
      </c>
      <c r="N18" s="169"/>
      <c r="XEX18" s="170"/>
    </row>
    <row r="19" spans="1:14 16378:16378">
      <c r="A19" s="164"/>
      <c r="B19" s="150" t="s">
        <v>135</v>
      </c>
      <c r="C19" s="164"/>
      <c r="D19" s="171"/>
      <c r="E19" s="171"/>
      <c r="F19" s="171"/>
      <c r="G19" s="166"/>
      <c r="H19" s="167"/>
      <c r="I19" s="166"/>
      <c r="J19" s="168">
        <v>0</v>
      </c>
      <c r="K19" s="168">
        <v>0</v>
      </c>
      <c r="L19" s="168">
        <v>0</v>
      </c>
      <c r="M19" s="168">
        <v>0</v>
      </c>
      <c r="N19" s="169"/>
      <c r="XEX19" s="170">
        <f t="shared" si="0"/>
        <v>0</v>
      </c>
    </row>
    <row r="20" spans="1:14 16378:16378">
      <c r="A20" s="164"/>
      <c r="B20" s="150" t="s">
        <v>135</v>
      </c>
      <c r="C20" s="164"/>
      <c r="D20" s="171"/>
      <c r="E20" s="171"/>
      <c r="F20" s="171"/>
      <c r="G20" s="166"/>
      <c r="H20" s="167"/>
      <c r="I20" s="166"/>
      <c r="J20" s="168">
        <v>0</v>
      </c>
      <c r="K20" s="168">
        <v>0</v>
      </c>
      <c r="L20" s="168">
        <v>0</v>
      </c>
      <c r="M20" s="168">
        <v>0</v>
      </c>
      <c r="N20" s="169"/>
      <c r="XEX20" s="170">
        <f t="shared" si="0"/>
        <v>0</v>
      </c>
    </row>
    <row r="21" spans="1:14 16378:16378">
      <c r="A21" s="172"/>
      <c r="B21" s="172"/>
      <c r="C21" s="172"/>
      <c r="D21" s="173"/>
      <c r="E21" s="173"/>
      <c r="F21" s="173"/>
      <c r="G21" s="174"/>
      <c r="H21" s="175"/>
      <c r="I21" s="174"/>
      <c r="J21" s="176">
        <f>SUM(J16:J20)</f>
        <v>0</v>
      </c>
      <c r="K21" s="176">
        <f t="shared" ref="K21:M21" si="2">SUM(K16:K20)</f>
        <v>0</v>
      </c>
      <c r="L21" s="176">
        <f t="shared" si="2"/>
        <v>0</v>
      </c>
      <c r="M21" s="176">
        <f t="shared" si="2"/>
        <v>0</v>
      </c>
      <c r="N21" s="177"/>
      <c r="XEX21" s="170">
        <f t="shared" si="0"/>
        <v>0</v>
      </c>
    </row>
    <row r="22" spans="1:14 16378:16378">
      <c r="A22" s="164"/>
      <c r="B22" s="150" t="s">
        <v>136</v>
      </c>
      <c r="C22" s="164"/>
      <c r="D22" s="171"/>
      <c r="E22" s="171"/>
      <c r="F22" s="171"/>
      <c r="G22" s="166"/>
      <c r="H22" s="167"/>
      <c r="I22" s="166"/>
      <c r="J22" s="168">
        <v>0</v>
      </c>
      <c r="K22" s="168">
        <v>0</v>
      </c>
      <c r="L22" s="168">
        <v>0</v>
      </c>
      <c r="M22" s="168">
        <v>0</v>
      </c>
      <c r="N22" s="169"/>
      <c r="XEX22" s="170">
        <f t="shared" si="0"/>
        <v>0</v>
      </c>
    </row>
    <row r="23" spans="1:14 16378:16378">
      <c r="A23" s="164"/>
      <c r="B23" s="150" t="s">
        <v>136</v>
      </c>
      <c r="C23" s="164"/>
      <c r="D23" s="171"/>
      <c r="E23" s="171"/>
      <c r="F23" s="171"/>
      <c r="G23" s="166"/>
      <c r="H23" s="167"/>
      <c r="I23" s="166"/>
      <c r="J23" s="168">
        <v>0</v>
      </c>
      <c r="K23" s="168">
        <v>0</v>
      </c>
      <c r="L23" s="168">
        <v>0</v>
      </c>
      <c r="M23" s="168">
        <v>0</v>
      </c>
      <c r="N23" s="169"/>
      <c r="XEX23" s="170">
        <f t="shared" si="0"/>
        <v>0</v>
      </c>
    </row>
    <row r="24" spans="1:14 16378:16378">
      <c r="A24" s="164"/>
      <c r="B24" s="150" t="s">
        <v>136</v>
      </c>
      <c r="C24" s="164"/>
      <c r="D24" s="171"/>
      <c r="E24" s="171"/>
      <c r="F24" s="171"/>
      <c r="G24" s="166"/>
      <c r="H24" s="167"/>
      <c r="I24" s="166"/>
      <c r="J24" s="168">
        <v>0</v>
      </c>
      <c r="K24" s="168">
        <v>0</v>
      </c>
      <c r="L24" s="168">
        <v>0</v>
      </c>
      <c r="M24" s="168">
        <v>0</v>
      </c>
      <c r="N24" s="169"/>
      <c r="XEX24" s="170">
        <f t="shared" si="0"/>
        <v>0</v>
      </c>
    </row>
    <row r="25" spans="1:14 16378:16378">
      <c r="A25" s="164"/>
      <c r="B25" s="150" t="s">
        <v>136</v>
      </c>
      <c r="C25" s="164"/>
      <c r="D25" s="171"/>
      <c r="E25" s="171"/>
      <c r="F25" s="171"/>
      <c r="G25" s="166"/>
      <c r="H25" s="167"/>
      <c r="I25" s="166"/>
      <c r="J25" s="168">
        <v>0</v>
      </c>
      <c r="K25" s="168">
        <v>0</v>
      </c>
      <c r="L25" s="168">
        <v>0</v>
      </c>
      <c r="M25" s="168">
        <v>0</v>
      </c>
      <c r="N25" s="169"/>
      <c r="XEX25" s="170">
        <f t="shared" si="0"/>
        <v>0</v>
      </c>
    </row>
    <row r="26" spans="1:14 16378:16378">
      <c r="A26" s="164"/>
      <c r="B26" s="150" t="s">
        <v>136</v>
      </c>
      <c r="C26" s="164"/>
      <c r="D26" s="171"/>
      <c r="E26" s="171"/>
      <c r="F26" s="171"/>
      <c r="G26" s="166"/>
      <c r="H26" s="167"/>
      <c r="I26" s="166"/>
      <c r="J26" s="168">
        <v>0</v>
      </c>
      <c r="K26" s="168">
        <v>0</v>
      </c>
      <c r="L26" s="168">
        <v>0</v>
      </c>
      <c r="M26" s="168">
        <v>0</v>
      </c>
      <c r="N26" s="169"/>
      <c r="XEX26" s="170">
        <f t="shared" si="0"/>
        <v>0</v>
      </c>
    </row>
    <row r="27" spans="1:14 16378:16378">
      <c r="A27" s="172"/>
      <c r="B27" s="172"/>
      <c r="C27" s="172"/>
      <c r="D27" s="173"/>
      <c r="E27" s="173"/>
      <c r="F27" s="173"/>
      <c r="G27" s="174"/>
      <c r="H27" s="175"/>
      <c r="I27" s="174"/>
      <c r="J27" s="176">
        <f t="shared" ref="J27:M27" si="3">SUM(J22:J26)</f>
        <v>0</v>
      </c>
      <c r="K27" s="176">
        <f t="shared" si="3"/>
        <v>0</v>
      </c>
      <c r="L27" s="176">
        <f t="shared" si="3"/>
        <v>0</v>
      </c>
      <c r="M27" s="176">
        <f t="shared" si="3"/>
        <v>0</v>
      </c>
      <c r="N27" s="177"/>
      <c r="XEX27" s="170">
        <f t="shared" si="0"/>
        <v>0</v>
      </c>
    </row>
    <row r="28" spans="1:14 16378:16378">
      <c r="A28" s="164"/>
      <c r="B28" s="150" t="s">
        <v>148</v>
      </c>
      <c r="C28" s="164"/>
      <c r="D28" s="171"/>
      <c r="E28" s="171"/>
      <c r="F28" s="171"/>
      <c r="G28" s="166"/>
      <c r="H28" s="167"/>
      <c r="I28" s="166"/>
      <c r="J28" s="168">
        <v>0</v>
      </c>
      <c r="K28" s="168">
        <v>0</v>
      </c>
      <c r="L28" s="168">
        <v>0</v>
      </c>
      <c r="M28" s="168">
        <v>0</v>
      </c>
      <c r="N28" s="169"/>
      <c r="XEX28" s="170">
        <f t="shared" si="0"/>
        <v>0</v>
      </c>
    </row>
    <row r="29" spans="1:14 16378:16378">
      <c r="A29" s="164"/>
      <c r="B29" s="150" t="s">
        <v>148</v>
      </c>
      <c r="C29" s="164"/>
      <c r="D29" s="171"/>
      <c r="E29" s="171"/>
      <c r="F29" s="171"/>
      <c r="G29" s="166"/>
      <c r="H29" s="167"/>
      <c r="I29" s="166"/>
      <c r="J29" s="168">
        <v>0</v>
      </c>
      <c r="K29" s="168">
        <v>0</v>
      </c>
      <c r="L29" s="168">
        <v>0</v>
      </c>
      <c r="M29" s="168">
        <v>0</v>
      </c>
      <c r="N29" s="169"/>
      <c r="XEX29" s="170">
        <f t="shared" si="0"/>
        <v>0</v>
      </c>
    </row>
    <row r="30" spans="1:14 16378:16378">
      <c r="A30" s="164"/>
      <c r="B30" s="150" t="s">
        <v>148</v>
      </c>
      <c r="C30" s="164"/>
      <c r="D30" s="171"/>
      <c r="E30" s="171"/>
      <c r="F30" s="171"/>
      <c r="G30" s="166"/>
      <c r="H30" s="167"/>
      <c r="I30" s="166"/>
      <c r="J30" s="168">
        <v>0</v>
      </c>
      <c r="K30" s="168">
        <v>0</v>
      </c>
      <c r="L30" s="168">
        <v>0</v>
      </c>
      <c r="M30" s="168">
        <v>0</v>
      </c>
      <c r="N30" s="169"/>
      <c r="XEX30" s="170">
        <f t="shared" si="0"/>
        <v>0</v>
      </c>
    </row>
    <row r="31" spans="1:14 16378:16378">
      <c r="A31" s="164"/>
      <c r="B31" s="150" t="s">
        <v>148</v>
      </c>
      <c r="C31" s="164"/>
      <c r="D31" s="171"/>
      <c r="E31" s="171"/>
      <c r="F31" s="171"/>
      <c r="G31" s="166"/>
      <c r="H31" s="167"/>
      <c r="I31" s="166"/>
      <c r="J31" s="168">
        <v>0</v>
      </c>
      <c r="K31" s="168">
        <v>0</v>
      </c>
      <c r="L31" s="168">
        <v>0</v>
      </c>
      <c r="M31" s="168">
        <v>0</v>
      </c>
      <c r="N31" s="169"/>
      <c r="XEX31" s="170">
        <f t="shared" si="0"/>
        <v>0</v>
      </c>
    </row>
    <row r="32" spans="1:14 16378:16378">
      <c r="A32" s="164"/>
      <c r="B32" s="150" t="s">
        <v>148</v>
      </c>
      <c r="C32" s="164"/>
      <c r="D32" s="178"/>
      <c r="E32" s="178"/>
      <c r="F32" s="178"/>
      <c r="G32" s="166"/>
      <c r="H32" s="167"/>
      <c r="I32" s="166"/>
      <c r="J32" s="168">
        <v>0</v>
      </c>
      <c r="K32" s="168">
        <v>0</v>
      </c>
      <c r="L32" s="168">
        <v>0</v>
      </c>
      <c r="M32" s="168">
        <v>0</v>
      </c>
      <c r="N32" s="169"/>
      <c r="XEX32" s="170">
        <f t="shared" si="0"/>
        <v>0</v>
      </c>
    </row>
    <row r="33" spans="1:14 16378:16378">
      <c r="A33" s="172"/>
      <c r="B33" s="172"/>
      <c r="C33" s="172"/>
      <c r="D33" s="173"/>
      <c r="E33" s="173"/>
      <c r="F33" s="173"/>
      <c r="G33" s="174"/>
      <c r="H33" s="175"/>
      <c r="I33" s="174"/>
      <c r="J33" s="176">
        <f t="shared" ref="J33:M33" si="4">SUM(J28:J32)</f>
        <v>0</v>
      </c>
      <c r="K33" s="176">
        <f t="shared" si="4"/>
        <v>0</v>
      </c>
      <c r="L33" s="176">
        <f t="shared" si="4"/>
        <v>0</v>
      </c>
      <c r="M33" s="176">
        <f t="shared" si="4"/>
        <v>0</v>
      </c>
      <c r="N33" s="177"/>
      <c r="XEX33" s="170">
        <f t="shared" si="0"/>
        <v>0</v>
      </c>
    </row>
    <row r="34" spans="1:14 16378:16378">
      <c r="A34" s="164"/>
      <c r="B34" s="150" t="s">
        <v>149</v>
      </c>
      <c r="C34" s="164"/>
      <c r="D34" s="171"/>
      <c r="E34" s="171"/>
      <c r="F34" s="171"/>
      <c r="G34" s="166"/>
      <c r="H34" s="167"/>
      <c r="I34" s="166"/>
      <c r="J34" s="168">
        <v>0</v>
      </c>
      <c r="K34" s="168">
        <v>0</v>
      </c>
      <c r="L34" s="168">
        <v>0</v>
      </c>
      <c r="M34" s="168">
        <v>0</v>
      </c>
      <c r="N34" s="169"/>
      <c r="XEX34" s="170">
        <f t="shared" si="0"/>
        <v>0</v>
      </c>
    </row>
    <row r="35" spans="1:14 16378:16378">
      <c r="A35" s="164"/>
      <c r="B35" s="150" t="s">
        <v>149</v>
      </c>
      <c r="C35" s="164"/>
      <c r="D35" s="171"/>
      <c r="E35" s="171"/>
      <c r="F35" s="171"/>
      <c r="G35" s="166"/>
      <c r="H35" s="167"/>
      <c r="I35" s="166"/>
      <c r="J35" s="168">
        <v>0</v>
      </c>
      <c r="K35" s="168">
        <v>0</v>
      </c>
      <c r="L35" s="168">
        <v>0</v>
      </c>
      <c r="M35" s="168">
        <v>0</v>
      </c>
      <c r="N35" s="169"/>
      <c r="XEX35" s="170">
        <f t="shared" si="0"/>
        <v>0</v>
      </c>
    </row>
    <row r="36" spans="1:14 16378:16378" ht="16.5" customHeight="1">
      <c r="A36" s="164"/>
      <c r="B36" s="150" t="s">
        <v>149</v>
      </c>
      <c r="C36" s="164"/>
      <c r="D36" s="171"/>
      <c r="E36" s="171"/>
      <c r="F36" s="171"/>
      <c r="G36" s="166"/>
      <c r="H36" s="167"/>
      <c r="I36" s="166"/>
      <c r="J36" s="168">
        <v>0</v>
      </c>
      <c r="K36" s="168">
        <v>0</v>
      </c>
      <c r="L36" s="168">
        <v>0</v>
      </c>
      <c r="M36" s="168">
        <v>0</v>
      </c>
      <c r="N36" s="169"/>
      <c r="XEX36" s="170">
        <f t="shared" si="0"/>
        <v>0</v>
      </c>
    </row>
    <row r="37" spans="1:14 16378:16378">
      <c r="A37" s="164"/>
      <c r="B37" s="150" t="s">
        <v>149</v>
      </c>
      <c r="C37" s="164"/>
      <c r="D37" s="171"/>
      <c r="E37" s="171"/>
      <c r="F37" s="171"/>
      <c r="G37" s="166"/>
      <c r="H37" s="167"/>
      <c r="I37" s="166"/>
      <c r="J37" s="168">
        <v>0</v>
      </c>
      <c r="K37" s="168">
        <v>0</v>
      </c>
      <c r="L37" s="168">
        <v>0</v>
      </c>
      <c r="M37" s="168">
        <v>0</v>
      </c>
      <c r="N37" s="169"/>
      <c r="XEX37" s="170">
        <f t="shared" si="0"/>
        <v>0</v>
      </c>
    </row>
    <row r="38" spans="1:14 16378:16378">
      <c r="A38" s="164"/>
      <c r="B38" s="150" t="s">
        <v>149</v>
      </c>
      <c r="C38" s="164"/>
      <c r="D38" s="171"/>
      <c r="E38" s="171"/>
      <c r="F38" s="171"/>
      <c r="G38" s="166"/>
      <c r="H38" s="167"/>
      <c r="I38" s="166"/>
      <c r="J38" s="168">
        <v>0</v>
      </c>
      <c r="K38" s="168">
        <v>0</v>
      </c>
      <c r="L38" s="168">
        <v>0</v>
      </c>
      <c r="M38" s="168">
        <v>0</v>
      </c>
      <c r="N38" s="169"/>
      <c r="XEX38" s="170">
        <f t="shared" si="0"/>
        <v>0</v>
      </c>
    </row>
    <row r="39" spans="1:14 16378:16378">
      <c r="A39" s="172"/>
      <c r="B39" s="172"/>
      <c r="C39" s="172"/>
      <c r="D39" s="173"/>
      <c r="E39" s="173"/>
      <c r="F39" s="173"/>
      <c r="G39" s="174"/>
      <c r="H39" s="175"/>
      <c r="I39" s="174"/>
      <c r="J39" s="176">
        <f t="shared" ref="J39:M39" si="5">SUM(J34:J38)</f>
        <v>0</v>
      </c>
      <c r="K39" s="176">
        <f t="shared" si="5"/>
        <v>0</v>
      </c>
      <c r="L39" s="176">
        <f t="shared" si="5"/>
        <v>0</v>
      </c>
      <c r="M39" s="176">
        <f t="shared" si="5"/>
        <v>0</v>
      </c>
      <c r="N39" s="177"/>
      <c r="XEX39" s="170">
        <f t="shared" si="0"/>
        <v>0</v>
      </c>
    </row>
    <row r="40" spans="1:14 16378:16378" ht="43" customHeight="1">
      <c r="A40" s="250"/>
      <c r="B40" s="251"/>
      <c r="C40" s="251"/>
      <c r="D40" s="251"/>
      <c r="E40" s="251"/>
      <c r="F40" s="251"/>
      <c r="G40" s="251"/>
      <c r="H40" s="251"/>
      <c r="I40" s="252"/>
      <c r="J40" s="179">
        <f t="shared" ref="J40:L40" si="6">SUM(J15,J21,J27,J33,J39)</f>
        <v>0</v>
      </c>
      <c r="K40" s="179">
        <f t="shared" si="6"/>
        <v>0</v>
      </c>
      <c r="L40" s="179">
        <f t="shared" si="6"/>
        <v>0</v>
      </c>
      <c r="M40" s="179">
        <f>SUM(M15,M21,M27,M33,M39)</f>
        <v>0</v>
      </c>
      <c r="N40" s="160"/>
    </row>
    <row r="41" spans="1:14 16378:16378">
      <c r="A41" s="180"/>
      <c r="B41" s="180"/>
      <c r="C41" s="180"/>
      <c r="D41" s="180"/>
      <c r="E41" s="180"/>
      <c r="F41" s="180"/>
      <c r="G41" s="180"/>
      <c r="H41" s="180"/>
      <c r="I41" s="180"/>
      <c r="J41" s="180"/>
      <c r="K41" s="160"/>
      <c r="L41" s="160"/>
      <c r="M41" s="160"/>
      <c r="N41" s="160"/>
    </row>
    <row r="42" spans="1:14 16378:16378">
      <c r="A42" s="181"/>
      <c r="B42" s="181"/>
      <c r="C42" s="181"/>
      <c r="D42" s="182"/>
      <c r="E42" s="182"/>
      <c r="F42" s="182"/>
      <c r="G42" s="183"/>
      <c r="H42" s="183"/>
      <c r="I42" s="183"/>
      <c r="J42" s="183"/>
    </row>
    <row r="43" spans="1:14 16378:16378" ht="15.5">
      <c r="A43" s="184"/>
      <c r="B43" s="184"/>
      <c r="C43" s="184"/>
      <c r="D43" s="185"/>
      <c r="E43" s="185"/>
      <c r="F43" s="185"/>
      <c r="G43" s="186"/>
      <c r="H43" s="186"/>
      <c r="I43" s="186"/>
      <c r="J43" s="186"/>
    </row>
  </sheetData>
  <mergeCells count="2">
    <mergeCell ref="A8:N8"/>
    <mergeCell ref="A40:I4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4D676-4784-4ABE-8197-3A51A9CC2A33}">
  <dimension ref="A1:M26"/>
  <sheetViews>
    <sheetView zoomScale="120" zoomScaleNormal="120" workbookViewId="0">
      <selection activeCell="D23" sqref="D23"/>
    </sheetView>
  </sheetViews>
  <sheetFormatPr defaultRowHeight="14.5"/>
  <sheetData>
    <row r="1" spans="1:13" ht="15" thickBot="1"/>
    <row r="2" spans="1:13">
      <c r="B2" s="8" t="s">
        <v>26</v>
      </c>
      <c r="C2" s="11"/>
      <c r="D2" s="11"/>
      <c r="E2" s="11"/>
      <c r="F2" s="11"/>
      <c r="G2" s="11"/>
      <c r="H2" s="11"/>
      <c r="I2" s="12"/>
    </row>
    <row r="3" spans="1:13">
      <c r="A3" s="93" t="s">
        <v>72</v>
      </c>
      <c r="B3" s="9" t="s">
        <v>16</v>
      </c>
      <c r="I3" s="13"/>
    </row>
    <row r="4" spans="1:13">
      <c r="A4" s="98"/>
      <c r="B4" s="9" t="s">
        <v>15</v>
      </c>
      <c r="I4" s="13"/>
    </row>
    <row r="5" spans="1:13">
      <c r="A5" s="93" t="s">
        <v>74</v>
      </c>
      <c r="B5" s="9" t="s">
        <v>71</v>
      </c>
      <c r="I5" s="13"/>
    </row>
    <row r="6" spans="1:13">
      <c r="A6" s="93" t="s">
        <v>75</v>
      </c>
      <c r="B6" s="9" t="s">
        <v>18</v>
      </c>
      <c r="I6" s="13"/>
    </row>
    <row r="7" spans="1:13">
      <c r="A7" s="93" t="s">
        <v>73</v>
      </c>
      <c r="B7" s="9" t="s">
        <v>19</v>
      </c>
      <c r="I7" s="13"/>
    </row>
    <row r="8" spans="1:13">
      <c r="A8" s="93" t="s">
        <v>76</v>
      </c>
      <c r="B8" s="9" t="s">
        <v>20</v>
      </c>
      <c r="I8" s="13"/>
    </row>
    <row r="9" spans="1:13">
      <c r="A9" s="93" t="s">
        <v>77</v>
      </c>
      <c r="B9" s="9" t="s">
        <v>11</v>
      </c>
      <c r="I9" s="13"/>
    </row>
    <row r="10" spans="1:13">
      <c r="A10" s="93" t="s">
        <v>78</v>
      </c>
      <c r="B10" s="9" t="s">
        <v>21</v>
      </c>
      <c r="I10" s="13"/>
    </row>
    <row r="11" spans="1:13" ht="15" thickBot="1">
      <c r="A11" s="93" t="s">
        <v>79</v>
      </c>
      <c r="B11" s="10" t="s">
        <v>150</v>
      </c>
      <c r="C11" s="14"/>
      <c r="D11" s="14"/>
      <c r="E11" s="14"/>
      <c r="F11" s="14"/>
      <c r="G11" s="14"/>
      <c r="H11" s="14"/>
      <c r="I11" s="15"/>
    </row>
    <row r="14" spans="1:13" ht="15" thickBot="1"/>
    <row r="15" spans="1:13">
      <c r="C15" s="94" t="s">
        <v>80</v>
      </c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1:13">
      <c r="C16" s="95" t="s">
        <v>81</v>
      </c>
      <c r="M16" s="13"/>
    </row>
    <row r="17" spans="3:13">
      <c r="C17" s="95" t="s">
        <v>82</v>
      </c>
      <c r="M17" s="13"/>
    </row>
    <row r="18" spans="3:13">
      <c r="C18" s="95" t="s">
        <v>83</v>
      </c>
      <c r="M18" s="13"/>
    </row>
    <row r="19" spans="3:13">
      <c r="C19" s="95" t="s">
        <v>84</v>
      </c>
      <c r="M19" s="13"/>
    </row>
    <row r="20" spans="3:13">
      <c r="C20" s="95" t="s">
        <v>85</v>
      </c>
      <c r="M20" s="13"/>
    </row>
    <row r="21" spans="3:13">
      <c r="C21" s="95" t="s">
        <v>86</v>
      </c>
      <c r="M21" s="13"/>
    </row>
    <row r="22" spans="3:13">
      <c r="C22" s="95" t="s">
        <v>87</v>
      </c>
      <c r="M22" s="13"/>
    </row>
    <row r="23" spans="3:13">
      <c r="C23" s="95" t="s">
        <v>88</v>
      </c>
      <c r="D23" s="188"/>
      <c r="M23" s="13"/>
    </row>
    <row r="24" spans="3:13">
      <c r="C24" s="96"/>
      <c r="M24" s="13"/>
    </row>
    <row r="25" spans="3:13">
      <c r="C25" s="96"/>
      <c r="M25" s="13"/>
    </row>
    <row r="26" spans="3:13" ht="15" thickBot="1">
      <c r="C26" s="97"/>
      <c r="D26" s="14"/>
      <c r="E26" s="14"/>
      <c r="F26" s="14"/>
      <c r="G26" s="14"/>
      <c r="H26" s="14"/>
      <c r="I26" s="14"/>
      <c r="J26" s="14"/>
      <c r="K26" s="14"/>
      <c r="L26" s="14"/>
      <c r="M2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3 HRP</vt:lpstr>
      <vt:lpstr>zał. 3a HRF</vt:lpstr>
      <vt:lpstr>zał. 3b</vt:lpstr>
      <vt:lpstr>za. 3c</vt:lpstr>
      <vt:lpstr>Definicje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Białas Aneta</cp:lastModifiedBy>
  <dcterms:created xsi:type="dcterms:W3CDTF">2023-10-13T11:47:16Z</dcterms:created>
  <dcterms:modified xsi:type="dcterms:W3CDTF">2025-07-09T09:39:30Z</dcterms:modified>
</cp:coreProperties>
</file>